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3"/>
  </bookViews>
  <sheets>
    <sheet name="4" sheetId="1" r:id="rId1"/>
    <sheet name="4a" sheetId="2" r:id="rId2"/>
    <sheet name="11" sheetId="3" r:id="rId3"/>
    <sheet name="11a" sheetId="4" r:id="rId4"/>
  </sheets>
  <definedNames/>
  <calcPr fullCalcOnLoad="1"/>
</workbook>
</file>

<file path=xl/comments2.xml><?xml version="1.0" encoding="utf-8"?>
<comments xmlns="http://schemas.openxmlformats.org/spreadsheetml/2006/main">
  <authors>
    <author>planeacion04</author>
  </authors>
  <commentList>
    <comment ref="F7"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I7" authorId="0">
      <text>
        <r>
          <rPr>
            <b/>
            <sz val="8"/>
            <rFont val="Tahoma"/>
            <family val="2"/>
          </rPr>
          <t>planeacion04:</t>
        </r>
        <r>
          <rPr>
            <sz val="8"/>
            <rFont val="Tahoma"/>
            <family val="2"/>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G8"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8" authorId="0">
      <text>
        <r>
          <rPr>
            <b/>
            <sz val="8"/>
            <rFont val="Tahoma"/>
            <family val="2"/>
          </rPr>
          <t>planeacion04:</t>
        </r>
        <r>
          <rPr>
            <sz val="8"/>
            <rFont val="Tahoma"/>
            <family val="2"/>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<sst xmlns="http://schemas.openxmlformats.org/spreadsheetml/2006/main" count="188" uniqueCount="120">
  <si>
    <r>
      <t xml:space="preserve"> </t>
    </r>
    <r>
      <rPr>
        <b/>
        <sz val="10"/>
        <rFont val="Arial"/>
        <family val="2"/>
      </rPr>
      <t>RESULTADOS:</t>
    </r>
    <r>
      <rPr>
        <sz val="10"/>
        <rFont val="Arial"/>
        <family val="2"/>
      </rPr>
      <t xml:space="preserve"> Se trasladaron $20.000.000 a  la I.E.M. Cabrera para la implementación del plan de ordenamiento y manejo de Cabrera através de: procesos pedagógicos con toda la comunidad educativa,  implementación de una unidad de producción sostenible, reforestación y obras de adecuación del sendero ecológico. Por finalización del año escolar se avanzó en la socialización del proyecto al grupo de docentes, al representante de padres de familia y un representante de la comunidad, las demás acciones se ejecutaran el la siguiente vigencia fiscal.         </t>
    </r>
  </si>
  <si>
    <r>
      <rPr>
        <b/>
        <sz val="10"/>
        <rFont val="Arial"/>
        <family val="2"/>
      </rPr>
      <t>MEDIOS DE VERIFICACION:</t>
    </r>
    <r>
      <rPr>
        <sz val="10"/>
        <rFont val="Arial"/>
        <family val="2"/>
      </rPr>
      <t xml:space="preserve"> Contratos Nos. 100118, 100120, 100124, 100123, 101831,  101832, 101833,  101835, 101836       Informes,   registro fotográfico, actas, inventario de material vegetal, actas de entrega.              </t>
    </r>
    <r>
      <rPr>
        <b/>
        <sz val="10"/>
        <rFont val="Arial"/>
        <family val="2"/>
      </rPr>
      <t>RESULTADOS:</t>
    </r>
    <r>
      <rPr>
        <sz val="10"/>
        <rFont val="Arial"/>
        <family val="2"/>
      </rPr>
      <t xml:space="preserve">  En el vivero municipal de produjeron 84.007 plántulas en reproducción por estaca y por semilla;  de este material se entregó  a la comunidad, entidades públicas y privadas 22.807 plántulas; en 10 germinadores se tiene aproximadamente 20.000 plantulas para transporte. Se entrego a la comunidad en general y para los proyectos de: mantenimiento de zonas verdes y producción del vivero 222 m3 de tierra negra, quedándo en el vivero 10 m3.  se realizaron 67 brigadas de adecuación de zonas verdes, en la zona urbana, cabeceras corregimentales e instiuciones educativas municipales. Producción de abono orgánico que se reutilizó en los parques y separadores del municipio; así como en la entrega a sistentes en jornadas de capacitación d y fechas conmemorativas. 40.000 kg producidos y reutilizados. </t>
    </r>
  </si>
  <si>
    <t xml:space="preserve">MEDIOS DE VERIFICACION:                                                        RESULTADOS:                      </t>
  </si>
  <si>
    <t>AREAS INVOLUCRADAS (1)</t>
  </si>
  <si>
    <t>META CUATRIENIO PLAN DE DESARROLLO (2)</t>
  </si>
  <si>
    <t>ACTIVIDADES 
(AVANCE PROGRAMADO PARA EL AÑO  2010)  (3)</t>
  </si>
  <si>
    <t>SEGUIMIENTO (4)</t>
  </si>
  <si>
    <t>AVANCE</t>
  </si>
  <si>
    <t>ACCIONES CORRECTIVAS. (6)</t>
  </si>
  <si>
    <t>% DE AVANCE EN EL TIEMPO (4)</t>
  </si>
  <si>
    <t>% DE AVANCE DE LA ACTIVIDAD (5)</t>
  </si>
  <si>
    <r>
      <t xml:space="preserve">PROGRAMA: </t>
    </r>
    <r>
      <rPr>
        <sz val="10"/>
        <rFont val="Arial"/>
        <family val="2"/>
      </rPr>
      <t>Gestión integral de cuencas y microcuencas</t>
    </r>
  </si>
  <si>
    <t>Secretaría de Gestoión Ambiental</t>
  </si>
  <si>
    <t>Recursos propios - SGP</t>
  </si>
  <si>
    <t>María Alejandra Pantoja - Secretaría de Gestión Ambiental</t>
  </si>
  <si>
    <t>1 año</t>
  </si>
  <si>
    <t>FORMATO No. 11</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</si>
  <si>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</si>
  <si>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</si>
  <si>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</si>
  <si>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2.010.</t>
    </r>
  </si>
  <si>
    <t>NOMBRE PROYECTO</t>
  </si>
  <si>
    <t>ÁREAS INVOLUCRADAS</t>
  </si>
  <si>
    <t>FECHA INICIO</t>
  </si>
  <si>
    <t>FECHA TERMINACIÓN</t>
  </si>
  <si>
    <t>LUGAR DE EJECUCIÓN</t>
  </si>
  <si>
    <t>CUANTÍA DEL PROYECTO</t>
  </si>
  <si>
    <t>INDICADORES DE RENDIMIENTO</t>
  </si>
  <si>
    <t>FORMATO No. 11A</t>
  </si>
  <si>
    <t xml:space="preserve">SEGUIMIENTO </t>
  </si>
  <si>
    <t xml:space="preserve">ACCIONES CORRECTIVAS O INDICADORES DE RENDIMIENTO O EJECUCION </t>
  </si>
  <si>
    <t>PORCENTAJE DE AVANCE EN TIEMPO</t>
  </si>
  <si>
    <t>PORCENTAJE DE AVANCE EN RECURSOS</t>
  </si>
  <si>
    <t>PORCENTAJE DE AVANCE EN ACTIVIDAD</t>
  </si>
  <si>
    <r>
      <t>PROGRAMA</t>
    </r>
    <r>
      <rPr>
        <sz val="10"/>
        <rFont val="Arial"/>
        <family val="2"/>
      </rPr>
      <t>: Gestión integral de cuencas y microcuencas.</t>
    </r>
  </si>
  <si>
    <t>Secretaría de Gestión Ambiental.</t>
  </si>
  <si>
    <t>SGP - Propios</t>
  </si>
  <si>
    <t>María Alejandra Pantoja - Secretaría de Gestión Ambiental.</t>
  </si>
  <si>
    <t>Pasto</t>
  </si>
  <si>
    <r>
      <t xml:space="preserve">PERIODO INFORMADO:    </t>
    </r>
    <r>
      <rPr>
        <sz val="10"/>
        <rFont val="Arial"/>
        <family val="2"/>
      </rPr>
      <t>2010</t>
    </r>
  </si>
  <si>
    <t>Formulación de: Actualización del plan de ordenamiento y manejo de las cuencas Pasto y Bobo; Plan de manejo ambiental del Humedal Ramsar Laguna de La Cocha.  Está pendiente la aprobación de los documentos en mención por parte del Concejo Directivo de CORPONARIÑO.</t>
  </si>
  <si>
    <t xml:space="preserve"> Socialización y validación del proceso SILAP PASTO a instituciones y comunidad en general; Identificación de actores que conformaran la Red Dinamizadora del SILAP; Formulación del documento denominado: Diseño e implementación del SILAP PASTO; Adecuación de senderos ecologicos en las áreas protegidas municipales: Morasurco, Divina Pastora, Tábano Campanero; realización de 4 giras de intercambio de experiencias con grupo de gestores ambientales del SILAP PASTO; caracterización biofisica y socieconomica de los ecosistemas: Morasurco, Divina Pastora y Tábano Campanero-.</t>
  </si>
  <si>
    <t>Manejo de 600 has ubicadas en los predios: Corregimiento de Catambuco (vereda San Jose de Casanare): Alto Casanare y Montaña (146.5 Has), La Cumbre 116.5 Has, El Paramo I (170 Has), El Paramo II (6Has), Tabano-Campanero y Cafelina (78 Has), Las Cruces (14 Has), Corregimiento de Buesaquillo (veredas Villa Julia y La Huecada): El Gabilan (6 Has), La Merced (3 Has), San Luis I (4.2 Has), San Luis II (4.58 Has), San Luis III (3.4 Has); La Huecada (7.5 Has), San José (3.5 Has), Loma Redonda (8.25 Has), Morasurco (2.75 Has), Cujacal (7.72 Has), La Merced I (2Has), Alto de Moras (17 Has); Corregimiento de El Encano (vereda Bella Vista): Mi Terruño (11.5 Has).</t>
  </si>
  <si>
    <t xml:space="preserve">Asistencia tecnica agropecuaria y capacitación a alternativas productivas sostenibles :46 unidades en Corregimiento de El Encano y 100 unidades en Corregimiento de Santa Barbara; Formación en educación ambiental de niños, niñas y jovenes gestores ambientales del SILAP PASTO en las veredas Santa Clara, Santa Rosa, Mojondinoy y Santa Teresita a traves del reconocimiento y valoración del entorno; suministro e instalación de 20 galpones artesanales en la vereda Santa Teresita, del Corregimiento de El Encano </t>
  </si>
  <si>
    <r>
      <rPr>
        <b/>
        <sz val="10"/>
        <rFont val="Arial"/>
        <family val="2"/>
      </rPr>
      <t>MEDIOS DE VERIFICACION:</t>
    </r>
    <r>
      <rPr>
        <sz val="10"/>
        <rFont val="Arial"/>
        <family val="2"/>
      </rPr>
      <t xml:space="preserve"> Contratos Nos:  100118, 0120, 0124, 0123,1831,  1832, 1833,  1835, 1836       0014, 0175, 0176, 0177,0178,0179,0180,0186, 0187, 0188, 0190, 0191, 0192, 0233, 0487, 0346, 0345, 0529, 1118,0965,2066,0942, 2321,2320,2328, 2329, 2331, 2367, 2377, 2378, 2345, 2338, 2390, 2356, 2357, 2422, 2423,2424, 2425, 2426, 2427, 2428, 2429,2436, 2468, 2487, 2594, 2638, 2802,2660   informes, registro fotográfico, actas, registro fotográfico, actas, inventario de material vegetal, actas de entrega.                  </t>
    </r>
    <r>
      <rPr>
        <b/>
        <sz val="10"/>
        <rFont val="Arial"/>
        <family val="2"/>
      </rPr>
      <t>RESULTADOS:</t>
    </r>
    <r>
      <rPr>
        <sz val="10"/>
        <rFont val="Arial"/>
        <family val="2"/>
      </rPr>
      <t xml:space="preserve">  En el vivero municipal de produjeron 84.007 plántulas en reproducción por estaca y por semilla;  de este material se entregó  a la comunidad, entidades públicas y privadas 22.807 plántulas; en 10 germinadores se tiene aproximadamente 20.000 plantulas para transporte. Se entrego a la comunidad en general y para los proyectos de: mantenimiento de zonas verdes y producción del vivero 222 m3 de tierra negra, quedándo en el vivero 10 m3.  Se adecuaron y mantuvieron</t>
    </r>
    <r>
      <rPr>
        <b/>
        <sz val="10"/>
        <rFont val="Arial"/>
        <family val="2"/>
      </rPr>
      <t xml:space="preserve"> 71,5</t>
    </r>
    <r>
      <rPr>
        <sz val="10"/>
        <rFont val="Arial"/>
        <family val="2"/>
      </rPr>
      <t xml:space="preserve"> has asi: 15.54 has en parques principales, 14.84 has en avenidas, 4.27 has en glorietas, 4,76 has  en cabeceras corregimentales y 32,07 has en diferentes espacios públicos solicitados por la comunidad en las 12 comunas de la ciudad. Se apearon 107 árboles y se podaron 427 árboles</t>
    </r>
  </si>
  <si>
    <t xml:space="preserve">Se consolido y sistematizó la información generada en la fase diagnóstica del plan de arborización y se elaboró el documento denominado Plan de arborización en espacios púclico de uso público en  12 comunas y 17 cabeceras corregimentales del Municipio de Pasto </t>
  </si>
  <si>
    <t>Se gestionará la formulación del Plan Ambiental del Municipio de Pasto.</t>
  </si>
  <si>
    <t>Se ordenará e implementará en un 20% los planes de ordenamiento y manejo ambiental de las microcuencas Guachucal, Chorro Alto, San José, Bermúdez, Miraflores, Las Tiendas, Divino Niño, Cabrera, Barbero, Dolores, Purgatorio, Las Minas y Mijitayo.</t>
  </si>
  <si>
    <t>Porcentaje de implementación de planes de ordenamiento y manejo ambiental de cuencas y microcuencas.</t>
  </si>
  <si>
    <t xml:space="preserve">Se Implementará en un 10% el Sistema Local de Áreas Protegidas y se declarará y normatizará 3 áreas protegidas. </t>
  </si>
  <si>
    <t>Porcentaje de implementación del SILAP.</t>
  </si>
  <si>
    <t>Áreas protegidas declaradas y normatizadas.</t>
  </si>
  <si>
    <t>Se avanzará en la formulación del plan de arborización de la zona urbana pública, zonas rurales con prioridad en cabeceras corregimentales, ecosistemas estratégicos. sistemas hidrológicos y áreas susceptibles de deslizamientos. y  se implementará en un 10%.</t>
  </si>
  <si>
    <t>Porcentaje de implementación del plan de Arborización.</t>
  </si>
  <si>
    <t>Se actualizará el Plan de  Ordenamiento de las cuencas Pasto, Bobo y Guamués</t>
  </si>
  <si>
    <t>Plan de manejo y ordenamiento de las cuencas actualizado.</t>
  </si>
  <si>
    <t>Se manejará sosteniblemente 600 hectáreas  situadas en zonas estratégicas  de las cuencas Pasto, Bobo y Guamués.</t>
  </si>
  <si>
    <t>Hectáreas coomanejadas sosteniblemente.</t>
  </si>
  <si>
    <t>Se formulará el plan de manejo ambiental en el humedal RAMSAR de la laguna de la Cocha y se implementará en un 10%.</t>
  </si>
  <si>
    <t>Plan de manejo ambiental en el humedal RAMSAR de la laguna de la Cocha formulado.</t>
  </si>
  <si>
    <t>Porcentaje de implementación del plan de manejo ambiental en el humedal RAMSAR de la laguna de la Cocha.</t>
  </si>
  <si>
    <t>Se realizará el mantenimiento anual de 17 avenidas, 10 Glorietas, 22 Parques principales  y 16 parques corregimentales del Municipio de Pasto</t>
  </si>
  <si>
    <t>Avenidas, glorietas, parques principales  y parques corregimentales con mantenimiento.</t>
  </si>
  <si>
    <t>Se realizará el Plan de Ordenamiento y Manejo ambiental de la Loma Centenario</t>
  </si>
  <si>
    <t>Plan de ordenamiento y manejo ambiental formulado</t>
  </si>
  <si>
    <t>Se adquirirá y manejará 500 hectáreas de importancia ambiental en la regulación hídrica de microcuencas abastecedoras de acueductos rurales, suburbanos y urbanos.</t>
  </si>
  <si>
    <t>Hectáreas de importancia ambiental en la regulación hídrica adquiridas y manejadas. </t>
  </si>
  <si>
    <t xml:space="preserve">Se realizará 28 campañas y/o eventos de sensibilización para la protección de los recursos naturales de palma de cera, agua, residuos sólidos, musgos y líquenes, ruido, aerosoles y prevención de incendios forestales. </t>
  </si>
  <si>
    <t xml:space="preserve">Campañas y/o eventos de sensibilización para la protección de los recursos naturales realizados. </t>
  </si>
  <si>
    <t>Se realizarán 3 campañas para prevenir y mitigar la contaminación visual, auditiva y atmosférica por fuentes fijas.</t>
  </si>
  <si>
    <t>Campañas para prevenir y mitigar la contaminación visual, auditiva y atmosférica por fuentes fijas realizadas.</t>
  </si>
  <si>
    <t>Se incluirá y se implementará en el 50% de los proyectos educativos institucionales de las instituciones educativas municipales el componente de educación ambiental.</t>
  </si>
  <si>
    <t>Proyectos educativos institucionales que incluyen e implementan el componente ambiental.</t>
  </si>
  <si>
    <t>Gestión realizada para la formulación del Plan Ambiental del Municipio de Pasto.</t>
  </si>
  <si>
    <t>Avance del  Formulación del Plan Decenal de Educación Ambiental</t>
  </si>
  <si>
    <t>Plan de arborización formulado.</t>
  </si>
  <si>
    <t>FORMATO 4</t>
  </si>
  <si>
    <t>PLANES DE ACCION U OPERATIVOS</t>
  </si>
  <si>
    <r>
      <t>ENTIDAD</t>
    </r>
    <r>
      <rPr>
        <sz val="10"/>
        <rFont val="Arial"/>
        <family val="2"/>
      </rPr>
      <t>:  Alcaldía Municipal de Pasto.</t>
    </r>
  </si>
  <si>
    <r>
      <t>REPRESENTANTE LEGAL</t>
    </r>
    <r>
      <rPr>
        <sz val="10"/>
        <rFont val="Arial"/>
        <family val="2"/>
      </rPr>
      <t>:  Eduardo Alvarado Santander</t>
    </r>
  </si>
  <si>
    <t>No</t>
  </si>
  <si>
    <t>AREAS INVOLUCRADAS</t>
  </si>
  <si>
    <t>META CUATRIENIO PLAN DE DESARROLLO</t>
  </si>
  <si>
    <t>INDICADORES CLAVES DE RENDIMIENTO</t>
  </si>
  <si>
    <t>ACTIVIDADES 
(AVANCE PROGRAMADO PARA EL AÑO  2010)</t>
  </si>
  <si>
    <t>RECURSOS</t>
  </si>
  <si>
    <t>RESPONSABLES</t>
  </si>
  <si>
    <t>TIEMPO PROGRAMADO</t>
  </si>
  <si>
    <r>
      <t xml:space="preserve">MEDIOS DE VERIFICACION: </t>
    </r>
    <r>
      <rPr>
        <sz val="10"/>
        <rFont val="Arial"/>
        <family val="2"/>
      </rPr>
      <t xml:space="preserve">Invitación pública No. MP-8-SGA-2010-062. </t>
    </r>
    <r>
      <rPr>
        <b/>
        <sz val="10"/>
        <rFont val="Arial"/>
        <family val="2"/>
      </rPr>
      <t>RESULTADOS:</t>
    </r>
    <r>
      <rPr>
        <sz val="10"/>
        <rFont val="Arial"/>
        <family val="2"/>
      </rPr>
      <t xml:space="preserve"> La invitación pública para la formulación del Plan Ambiental Municipal se declaró desierta, por que ningún proponenete cumplió con los requisitos. Pero ya está definido el cronograma para su licitación vigencia 2011</t>
    </r>
  </si>
  <si>
    <r>
      <rPr>
        <b/>
        <sz val="10"/>
        <rFont val="Arial"/>
        <family val="2"/>
      </rPr>
      <t>MEDIOS DE VERIFICACION:</t>
    </r>
    <r>
      <rPr>
        <sz val="10"/>
        <rFont val="Arial"/>
        <family val="2"/>
      </rPr>
      <t xml:space="preserve">   Resol. 438 de 2010                    </t>
    </r>
    <r>
      <rPr>
        <b/>
        <sz val="10"/>
        <rFont val="Arial"/>
        <family val="2"/>
      </rPr>
      <t>RESULTADOS:</t>
    </r>
    <r>
      <rPr>
        <sz val="10"/>
        <rFont val="Arial"/>
        <family val="2"/>
      </rPr>
      <t xml:space="preserve"> Se trasladaron $20.000.000 a  la I.E.M. Cabrera para la implementación del plan de ordenamiento y manejo de Cabrera, que incluye procesos pedagógicos con toda la comunida educativa,  implementación de una unidad de producción sostenible, reforestación y obras de adecuación del sendero ecológico. Por finalización del año escolar se avanzó en la socialización del proyecto al grupo de docentes, al representante de padres de familia y un representante de la comunidad. Las demás acciones se ejecutarán en la vigencia 2011. </t>
    </r>
  </si>
  <si>
    <r>
      <rPr>
        <b/>
        <sz val="10"/>
        <rFont val="Arial"/>
        <family val="2"/>
      </rPr>
      <t>MEDIOS DE VERIFICACION</t>
    </r>
    <r>
      <rPr>
        <sz val="10"/>
        <rFont val="Arial"/>
        <family val="2"/>
      </rPr>
      <t xml:space="preserve">:  Contratos Nos. 101252, 101504, 101562, 100015,100144, 100163, 101586, 102206, 102553, 103016, 103032, Resoluciones 153, 154,155, 156, 157 y 158 de 2010, informes, actas, registro fotogrtáfico, listados de asistencia. </t>
    </r>
    <r>
      <rPr>
        <b/>
        <sz val="10"/>
        <rFont val="Arial"/>
        <family val="2"/>
      </rPr>
      <t>RESULTADOS</t>
    </r>
    <r>
      <rPr>
        <sz val="10"/>
        <rFont val="Arial"/>
        <family val="2"/>
      </rPr>
      <t>: Socialización y validación del proceso SILAP PASTO a instituciones y comunidad en general; identificación de actores que conformarán la Red Dinamizadora del SILAP; Formulación del documento denominado Diseño e implementación del SILAP PASTO; adecuación de senderos ecologicos en las áreas protegidas municipales ubicadas en  Morasurco, Divina Pastora, Tábano y Campanero; realización de 4 giras de intercambio de experiencias con grupo de gestores ambientales del SILAP PASTO; caracterización biofisica y socieconómica de los ecosistemas de Morasurco, Divina Pastora y Tábano Campanero-.</t>
    </r>
  </si>
  <si>
    <r>
      <rPr>
        <b/>
        <sz val="10"/>
        <rFont val="Arial"/>
        <family val="2"/>
      </rPr>
      <t>MEDIOS DE VERIFICACION</t>
    </r>
    <r>
      <rPr>
        <sz val="10"/>
        <rFont val="Arial"/>
        <family val="2"/>
      </rPr>
      <t xml:space="preserve">: Contratos Nos: 101253, 101520, 100756, 102302, resoluciones Nos.129,  130, 131, 132, 133,134, actas, informes, documento bases de datos, cartografía, registro fotográfico. </t>
    </r>
    <r>
      <rPr>
        <b/>
        <sz val="10"/>
        <rFont val="Arial"/>
        <family val="2"/>
      </rPr>
      <t>RESULTADOS</t>
    </r>
    <r>
      <rPr>
        <sz val="10"/>
        <rFont val="Arial"/>
        <family val="2"/>
      </rPr>
      <t xml:space="preserve">: Se consolido y sistematizó la información generada en la fase diagnóstica del plan de arborización y se elaboró el documento denominado Plan de arborización en espacios público de uso público en  12 comunas y 17 cabeceras corregimentales del Municipio de Pasto </t>
    </r>
  </si>
  <si>
    <r>
      <rPr>
        <b/>
        <sz val="10"/>
        <rFont val="Arial"/>
        <family val="2"/>
      </rPr>
      <t>MEDIOS DE VERIFICACION:</t>
    </r>
    <r>
      <rPr>
        <sz val="10"/>
        <rFont val="Arial"/>
        <family val="2"/>
      </rPr>
      <t xml:space="preserve">  Contratos Nos 101507, 100251, 100756, 102057, 102302, diseños, actas, informes, registro fotográfico, cartografía, listados de asistencia. </t>
    </r>
    <r>
      <rPr>
        <b/>
        <sz val="10"/>
        <rFont val="Arial"/>
        <family val="2"/>
      </rPr>
      <t>RESULTADOS:</t>
    </r>
    <r>
      <rPr>
        <sz val="10"/>
        <rFont val="Arial"/>
        <family val="2"/>
      </rPr>
      <t xml:space="preserve"> Se implementó el plan de arborización en los emplazamientos de las cabeceras  corregimentales de Catambuco y Gualmatán. Se elaboró el diseño paisajístico del parque principal de la Cabecera Corregimental de Obonuco.</t>
    </r>
  </si>
  <si>
    <r>
      <rPr>
        <b/>
        <sz val="10"/>
        <rFont val="Arial"/>
        <family val="2"/>
      </rPr>
      <t>MEDIOS DE VERIFICACION:</t>
    </r>
    <r>
      <rPr>
        <sz val="10"/>
        <rFont val="Arial"/>
        <family val="2"/>
      </rPr>
      <t xml:space="preserve">   Contratos Nos. 101252, 101504, 101562, 100015,100144, 100163, 101586, 102206,102553,103016, 103032, informes, actas, registro fotogrtáfico. </t>
    </r>
    <r>
      <rPr>
        <b/>
        <sz val="10"/>
        <rFont val="Arial"/>
        <family val="2"/>
      </rPr>
      <t>RESULTADOS</t>
    </r>
    <r>
      <rPr>
        <sz val="10"/>
        <rFont val="Arial"/>
        <family val="2"/>
      </rPr>
      <t>: Manejo de 600 has ubicadas en los predios corregimiento de Catambuco (vereda San Jose de Casanare): Alto Casanare y Montaña (146.5 Has), La Cumbre 116.5 Has, El Paramo I (170 Has), El Paramo II (6Has), Tabano-Campanero y Cafelina (78 Has), Las Cruces (14 Has), Corregimiento de Buesaquillo (veredas Villa Julia y La Huecada): El Gavilán (6 Has), La Merced (3 Has), San Luis I (4.2 Has), San Luis II (4.58 Has), San Luis III (3.4 Has); La Huecada (7.5 Has), San José (3.5 Has), Loma Redonda (8.25 Has), Morasurco (2.75 Has), Cujacal (7.72 Has), La Merced I (2Has), Alto de Moras (17 Has); Corregimiento de El Encano (vereda Bella Vista): Mi Terruño (11.5 Has).</t>
    </r>
  </si>
  <si>
    <r>
      <rPr>
        <b/>
        <sz val="10"/>
        <rFont val="Arial"/>
        <family val="2"/>
      </rPr>
      <t>MEDIOS DE VERIFICACION</t>
    </r>
    <r>
      <rPr>
        <sz val="10"/>
        <rFont val="Arial"/>
        <family val="2"/>
      </rPr>
      <t xml:space="preserve">:   Convenio 413 de 2008, documentos. </t>
    </r>
    <r>
      <rPr>
        <b/>
        <sz val="10"/>
        <rFont val="Arial"/>
        <family val="2"/>
      </rPr>
      <t>RESULTADOS</t>
    </r>
    <r>
      <rPr>
        <sz val="10"/>
        <rFont val="Arial"/>
        <family val="2"/>
      </rPr>
      <t>: Se avanzó en la formulación de la actualización del plan de ordenamiento y manejo de las cuencas Pasto y Bobo y Plan de manejo ambiental del Humedal Ramsar Laguna de La Cocha.  Está pendiente la aprobación de los documentos en mención por parte del Consejo Directivo de CORPONARIÑO.</t>
    </r>
  </si>
  <si>
    <r>
      <rPr>
        <b/>
        <sz val="10"/>
        <rFont val="Arial"/>
        <family val="2"/>
      </rPr>
      <t>MEDIOS DE VERIFICACION</t>
    </r>
    <r>
      <rPr>
        <sz val="10"/>
        <rFont val="Arial"/>
        <family val="2"/>
      </rPr>
      <t xml:space="preserve">:   Convenio 413 de 2008, documentos. </t>
    </r>
    <r>
      <rPr>
        <b/>
        <sz val="10"/>
        <rFont val="Arial"/>
        <family val="2"/>
      </rPr>
      <t>RESULTADOS</t>
    </r>
    <r>
      <rPr>
        <sz val="10"/>
        <rFont val="Arial"/>
        <family val="2"/>
      </rPr>
      <t>: Se avanzó en la actualización del  Plan de manejo ambiental del Humedal Ramsar Laguna de La Cocha. Está pendiente la aprobación del documento en mención por parte del Consejo Directivo de CORPONARIÑO.</t>
    </r>
  </si>
  <si>
    <r>
      <rPr>
        <b/>
        <sz val="10"/>
        <rFont val="Arial"/>
        <family val="2"/>
      </rPr>
      <t>MEDIOS DE VERIFICACION:</t>
    </r>
    <r>
      <rPr>
        <sz val="10"/>
        <rFont val="Arial"/>
        <family val="2"/>
      </rPr>
      <t xml:space="preserve"> Contratos No 102258, 102640, 102822. </t>
    </r>
    <r>
      <rPr>
        <b/>
        <sz val="10"/>
        <rFont val="Arial"/>
        <family val="2"/>
      </rPr>
      <t>RESULTADOS:</t>
    </r>
    <r>
      <rPr>
        <sz val="10"/>
        <rFont val="Arial"/>
        <family val="2"/>
      </rPr>
      <t xml:space="preserve"> Asistencia tecnica agropecuaria y capacitación a alternativas productivas sostenibles de 46 unidades en Corregimiento de El Encano y 100 unidades en Corregimiento de Santa Barbara; Formación en educación ambiental de niños, niñas y jovenes gestores ambientales del SILAP PASTO en las veredas Santa Clara, Santa Rosa, Mojondinoy y Santa Teresita a través del reconocimiento y valoración del entorno. Suministro e instalación de 38 galpones artesanales  en el  Corregimiento de El Encano así:  Santa Teresita (22),  Ramos (2) Mojondinoy (2), El Motilón (2), El Naranjal (2) Santa Lucia (2), Santa Isabel (2), Santa Rosa (2) y Romerillo (2). En estas veredas también se implementó  el componente de mora en 18 unidades productivas</t>
    </r>
  </si>
  <si>
    <r>
      <rPr>
        <b/>
        <sz val="10"/>
        <rFont val="Arial"/>
        <family val="2"/>
      </rPr>
      <t>MEDIOS DE VERIFICACION</t>
    </r>
    <r>
      <rPr>
        <sz val="10"/>
        <rFont val="Arial"/>
        <family val="2"/>
      </rPr>
      <t xml:space="preserve">:Contratos Nos: 100013,  102013, 102706, Res. 212 72010, Escrituras Nos: 1471, 2713, 4782. informes, avalúos. </t>
    </r>
    <r>
      <rPr>
        <b/>
        <sz val="10"/>
        <rFont val="Arial"/>
        <family val="2"/>
      </rPr>
      <t>RESULTADOS</t>
    </r>
    <r>
      <rPr>
        <sz val="10"/>
        <rFont val="Arial"/>
        <family val="2"/>
      </rPr>
      <t xml:space="preserve">: Se adquirieron 89,13 Has. así: predio El Recuerdo (36,2560 has) Corregimiento de Jamondino, Predio la Toma (3 has) Vda Villa Julia Corregimiento de Buesaquillo, Predio San Miguel (17,5100 has) vda Divino Niño, Cto de Santa Bárbara, predio San Miguel (32,3627 has) Vda Divino Niño; Cto de Santa Bárbara.  Se realizaron 8 estudios jurídico de ocho ofertas presentadas, se realizaron 7 avalúos comerciales: 2 en buesaquillo, 1 en La Caldera, 2 en Divino Niño, 1 en el Encano y 1 en Mocondino </t>
    </r>
  </si>
  <si>
    <r>
      <rPr>
        <b/>
        <sz val="10"/>
        <rFont val="Arial"/>
        <family val="2"/>
      </rPr>
      <t>MEDIOS DE VERIFICACION:</t>
    </r>
    <r>
      <rPr>
        <sz val="10"/>
        <rFont val="Arial"/>
        <family val="2"/>
      </rPr>
      <t xml:space="preserve"> Contratos Nos. 100075, 102130, 100812,101365, 101511, 101626, 102514,102923;  informes, registros fotográficos, listas de asistencia y material impreso y divulgativo, spot publicitario, cuñas radiales. </t>
    </r>
    <r>
      <rPr>
        <b/>
        <sz val="10"/>
        <rFont val="Arial"/>
        <family val="2"/>
      </rPr>
      <t xml:space="preserve">RESULTADOS: </t>
    </r>
    <r>
      <rPr>
        <sz val="10"/>
        <rFont val="Arial"/>
        <family val="2"/>
      </rPr>
      <t>Se realizaron cuatro (4) campañas: Prevención de la utilización de la palma de cera en Semana Santa,  prevención de incendios forestales, prevención de la capa de ozono, utilización de musgos y liquenes en fín de año. Se conmemoraron cinco  fechas ecológicas con actividades lúdico, recretativas y académicas: El día de la biodiversidad, el día de la tierra, el día del medio ambiente, el día del árbol, semana mundial de los animales y se realizaron boletines de prensa e informativos sobre el calendario ambiental 2010.</t>
    </r>
  </si>
  <si>
    <r>
      <rPr>
        <b/>
        <sz val="10"/>
        <rFont val="Arial"/>
        <family val="2"/>
      </rPr>
      <t>MEDIOS DE VERIFICACION:</t>
    </r>
    <r>
      <rPr>
        <sz val="10"/>
        <rFont val="Arial"/>
        <family val="2"/>
      </rPr>
      <t xml:space="preserve"> Contratos Nos. 100075, 102130, 100812,101365, 101511, 101626, 102514,102923.  informes, registros fotográficos, listas de asistencia y material impreso y divulgativo, spot, publicitario, cuñas radiales, material incautado. base de datos y registros de publicidad visual exterior.   </t>
    </r>
    <r>
      <rPr>
        <b/>
        <sz val="10"/>
        <rFont val="Arial"/>
        <family val="2"/>
      </rPr>
      <t>RESULTADOS</t>
    </r>
    <r>
      <rPr>
        <sz val="10"/>
        <rFont val="Arial"/>
        <family val="2"/>
      </rPr>
      <t xml:space="preserve">: Se desarrolló la campaña de prevención de  contaminación visual enfocada en el primer sementre del año a  la temporada electoral, se realizó la campaña de prevención y control de la publicidad politica para congreso y presidencia de la república, através de 16 operativos. Durante la vigencia 2010 se registraron 788 elementos de publicidad correspondientes a vallas, pasacalles, pendones y se realizaron 20 operativos de prevención y control con el apoyo de la policia ambietnal y la Oficina de Control Ambiental de la Secretaría de Gobierno. En cuanto a contaminación auditiva se realizó la visita puerta a puerta a 756 establecimientos en el centro histórico para la prevención de la contaminanación auditiva, se instalaron 4  pasacalles y se entregaron 650 bolsas para prevenir la contaminación auditiva por fuentes móviles; se realizó difusión a través de 6 pantallas móviles, adicionalmente se realizó el estudio y autorización de permisos para perifoneo de carácter religioso, cultural político y de salud. Atención inspección y seguimiento a 100 quejas por contaminación visual, auditiva y atmosferica,   </t>
    </r>
  </si>
  <si>
    <r>
      <rPr>
        <b/>
        <sz val="10"/>
        <rFont val="Arial"/>
        <family val="2"/>
      </rPr>
      <t>MEDIOS DE VERIFICACION:</t>
    </r>
    <r>
      <rPr>
        <sz val="10"/>
        <rFont val="Arial"/>
        <family val="2"/>
      </rPr>
      <t xml:space="preserve"> Contratos Nos. 100075, 102130, 100812,101365, 101511, 101626, 102514,102923.  informes, registros fotográficos, listas de asistencia y material impreso y divulgativo, spot, publicitario, cuñas radiales, </t>
    </r>
    <r>
      <rPr>
        <b/>
        <sz val="10"/>
        <rFont val="Arial"/>
        <family val="2"/>
      </rPr>
      <t xml:space="preserve">RESULTADOS: </t>
    </r>
    <r>
      <rPr>
        <sz val="10"/>
        <rFont val="Arial"/>
        <family val="2"/>
      </rPr>
      <t>Acompañamiento permanente en la formulación y ejecución de los proyectos ambientales escolares a las 52 Instituciones educativas del Municipio de Pasto. Se visitó el vivero municipal para la capacitación de 680 estudiantes de diferentes instituciones educativas tanto del sector privado como oficial, para el manejo adecuado de los recursos naturales. Se realizaron 10 talleres de sensibilización a 762 estudiantes de la I.E.M. INEM, Joaquín María Perez y sede Agualongo enfocado al comparendo ambiental. 6 I.E.M. tienen incorporado dentro del Plan Educativo institucional la dimensión ambiental fase I y II.</t>
    </r>
  </si>
  <si>
    <t>Porcentaje de implementación de planes de ordenamiento y manejo ambiental de cuencas y microcuencas. Porcentaje de implementación del SILAP. Áreas protegidas declaradas y normatizadas. Plan de arborización formulado. Porcentaje de implementación del plan de Arborización. Plan de manejo y ordenamiento de las cuencas actualizado. Hectáreas coomanejadas sosteniblemente. Plan de manejo ambiental en el humedal RAMSAR de la laguna de la Cocha formulado. Porcentaje de implementación del plan de manejo ambiental en el humedal RAMSAR de la laguna de la Cocha</t>
  </si>
  <si>
    <r>
      <t xml:space="preserve">MEDIOS DE VERIFICACION:  </t>
    </r>
    <r>
      <rPr>
        <sz val="10"/>
        <rFont val="Arial"/>
        <family val="2"/>
      </rPr>
      <t>Contratos Nos  100015,  102206, 101825,  101252, 101504, 101562, 100015,100144, 100163, 101586, 102206, 102553, 103016, 103032, 101252, 101504, 101562, 100015, 100144, 100163, 101586, 102206,102553,103016, 103032,   102258, 102640, 102822.  Resoluciones 438, 153,154,155,156,157 y 158 de 2010, informes, actas, registro fotográfico, listados de asistencia acuerdo 041 de 2010,  actasConvenio 413 de 2008, documentos</t>
    </r>
  </si>
  <si>
    <r>
      <t xml:space="preserve">MEDIOS DE VERIFICACION: </t>
    </r>
    <r>
      <rPr>
        <sz val="10"/>
        <rFont val="Arial"/>
        <family val="2"/>
      </rPr>
      <t xml:space="preserve">Invitación pública No. MP-8-SGA-2010-062. </t>
    </r>
    <r>
      <rPr>
        <b/>
        <sz val="10"/>
        <rFont val="Arial"/>
        <family val="2"/>
      </rPr>
      <t xml:space="preserve">RESULTADOS: </t>
    </r>
    <r>
      <rPr>
        <sz val="10"/>
        <rFont val="Arial"/>
        <family val="2"/>
      </rPr>
      <t>La invitación pública para la formulación del Plan Ambiental Municipal</t>
    </r>
    <r>
      <rPr>
        <b/>
        <sz val="10"/>
        <rFont val="Arial"/>
        <family val="2"/>
      </rPr>
      <t xml:space="preserve">  </t>
    </r>
    <r>
      <rPr>
        <sz val="10"/>
        <rFont val="Arial"/>
        <family val="2"/>
      </rPr>
      <t>Se declaro desierta, por que ningún proponente cumplió con los requisitos. Pero ya está definido el cronograma para su licitación vigencia 2011.</t>
    </r>
  </si>
  <si>
    <r>
      <rPr>
        <b/>
        <sz val="10"/>
        <rFont val="Arial"/>
        <family val="2"/>
      </rPr>
      <t>MEDIOS DE VERIFICACION:</t>
    </r>
    <r>
      <rPr>
        <sz val="10"/>
        <rFont val="Arial"/>
        <family val="2"/>
      </rPr>
      <t xml:space="preserve">   100014, 0175, 0176, 0177,0178,0179,0180,0186, 0187, 0188, 0190, 0191, 0192, 0233, 0487, 0346, 0345, 0529, 1118,0965,2066,0942, 2321,2320,2328, 2329, 2331, 2367, 2377, 2378, 2345, 2338, 2390, 2356, 2357, 2422, 2423,2424, 2425, 2426, 2427, 2428, 2429,2436, 2468, 2487, 2594, 2638, 2802,2660   informes, registro fotográfico, actas. </t>
    </r>
    <r>
      <rPr>
        <b/>
        <sz val="10"/>
        <rFont val="Arial"/>
        <family val="2"/>
      </rPr>
      <t xml:space="preserve">RESULTADOS:  </t>
    </r>
    <r>
      <rPr>
        <sz val="10"/>
        <rFont val="Arial"/>
        <family val="2"/>
      </rPr>
      <t>Se adecuaron y mantuvieron 71,5 has asi: 15.54 has en parques principales, 14.84 has en avenidas, 4.27 has en glorietas, 4,76 has  en cabeceras corregimentales y 32,07 has en diferentes espacios públicos solicitados por la comunidad en las 12 comunas de la ciudad.                                               Se apearon 107 árboles y se podaron 427 árboles</t>
    </r>
  </si>
  <si>
    <r>
      <rPr>
        <b/>
        <sz val="10"/>
        <rFont val="Arial"/>
        <family val="2"/>
      </rPr>
      <t>MEDIOS DE VERIFICACION</t>
    </r>
    <r>
      <rPr>
        <sz val="10"/>
        <rFont val="Arial"/>
        <family val="2"/>
      </rPr>
      <t xml:space="preserve">:Contratos Nos: 100013,  102013, 102706, Res. 212 72010, Escrituras Nos: 1471, 2713, 4782. informes, avalúos. </t>
    </r>
    <r>
      <rPr>
        <b/>
        <sz val="10"/>
        <rFont val="Arial"/>
        <family val="2"/>
      </rPr>
      <t>RESULTADOS</t>
    </r>
    <r>
      <rPr>
        <sz val="10"/>
        <rFont val="Arial"/>
        <family val="2"/>
      </rPr>
      <t xml:space="preserve">: Se adquirieron 89,13 has. así: predio El Recuerdo (36,2560 has) Corregimiento de Jamondino, Predio la Toma (3 has) Vda Villa Julia Corregimiento de Buesaquillo, Predio San Miguel (17,5100 has) vda Divino Niño, Cto de Santa Bárbara, predio San Miguel (32,3627 has) Vda Divino Niño; Cto de Santa Bárbara. Se realizaron 8 estudios jurídico de ocho ofertas presentadas, se realizaron 7 avaluos comerciales: 2 en buesaquillo, 1 en La Caldera, 2 en Divino Niño, 1 en el Encano y 1 en Mocondino </t>
    </r>
  </si>
  <si>
    <r>
      <rPr>
        <b/>
        <sz val="10"/>
        <rFont val="Arial"/>
        <family val="2"/>
      </rPr>
      <t>MEDIOS DE VERIFICACION</t>
    </r>
    <r>
      <rPr>
        <sz val="10"/>
        <rFont val="Arial"/>
        <family val="2"/>
      </rPr>
      <t xml:space="preserve">: Contratos Nos. 100075, 102130, 100812,101365, 101511, 101626, 102514,102923;  informes, registros fotográficos, listas de asistencia y material impreso y divulgativo, spot publicitario, cuñas radiales. </t>
    </r>
    <r>
      <rPr>
        <b/>
        <sz val="10"/>
        <rFont val="Arial"/>
        <family val="2"/>
      </rPr>
      <t>RESULTADOS</t>
    </r>
    <r>
      <rPr>
        <sz val="10"/>
        <rFont val="Arial"/>
        <family val="2"/>
      </rPr>
      <t>: Se realizaron cuatro campañas: Prevención de la utilización de la palma de cera en Semana Santa,  prevención de incendios forestales,prevención de la capa de ozono, utilización de musgos y liquenes en fín de año.      Se conmemoraron cinco  fechas ecológicas con actividades lúdico, recretativas y académicas: El día de la biodiversidad, el día de la tierra, el día del medio ambiente , el día del árbol, semana mundial de los animales y se realizaron boletines de prensa e informativos sobre el calendario ambiental 2010.</t>
    </r>
  </si>
  <si>
    <t xml:space="preserve"> Se desarrolló la campaña de prevención de  contaminación visual enfocada en el primer sementre del año a  la temporada electoral, se realizó la campaña de prevención y control de la publicidad politica para congreso y presidencia de la república, através de 16 operativos. Durante la vigencia 2010 se registraron 788 elementos de publicidad correspondientes a vallas, pasacalles, pendones y se realizaron 20 operativos de prevención y control con el apoyo de la policia ambietnal y la Oficina de Control Ambiental de la Secretaría de Gobierno. En cuanto a contaminación auditiva se realizó la visita puerta a puerta a 756 establecimientos en el centro histórico para la prevención de la contaminanación auditiva, se instalaron 4  pasacalles y se entregaron 650 bolsas para prevenir la contaminación auditiva por fuentes móviles; se realizó difusión a través de 6 pantallas móviles, adicionalmente se realizó el estudio y autorización de permisos para perifoneo de carácter religioso, cultural político y de salud. Atención inspección y seguimiento a 100 quejas por contaminación visual, auditiva y atmosferica. </t>
  </si>
  <si>
    <r>
      <rPr>
        <b/>
        <sz val="10"/>
        <rFont val="Arial"/>
        <family val="2"/>
      </rPr>
      <t>MEDIOS DE VERIFICACION:</t>
    </r>
    <r>
      <rPr>
        <sz val="10"/>
        <rFont val="Arial"/>
        <family val="2"/>
      </rPr>
      <t xml:space="preserve"> Contratos Nos. 100075, 102130, 100812,101365, 101511, 101626, 102514,102923, Resol. 342/2010.  informes, registros fotográficos, listas de asistencia y material impreso y divulgativo, spot, publicitario, cuñas radiales.  </t>
    </r>
    <r>
      <rPr>
        <b/>
        <sz val="10"/>
        <rFont val="Arial"/>
        <family val="2"/>
      </rPr>
      <t xml:space="preserve">RESULTADOS: </t>
    </r>
    <r>
      <rPr>
        <sz val="10"/>
        <rFont val="Arial"/>
        <family val="2"/>
      </rPr>
      <t>Acompañamiento permanente en la formulación y ejecución de los proyectos ambientales escolares a las 52 Instituciones educativas del Municipio de Pasto. Se visitó el vivero municipal para la capacitación de 680 estudiantes de diferentes instituciones educativas tanto del sector privado como oficial, para el manejo adecuado de los recursos naturales. Se realizaron 10 talleres de sensibilización a 762 estudiantes de la I.E.M. INEM, Joaquín María Perez y sede Agualongo enfocado al comparendo ambiental. $6 I.E.M. tienen incorporado dentro del Plann Educativo institucional la dimensión ambiental fase I y II. Se formuló el plan decenal de educación ambiental</t>
    </r>
  </si>
  <si>
    <r>
      <rPr>
        <b/>
        <sz val="10"/>
        <rFont val="Arial"/>
        <family val="2"/>
      </rPr>
      <t>MEDIOS DE VERIFICACION</t>
    </r>
    <r>
      <rPr>
        <sz val="10"/>
        <rFont val="Arial"/>
        <family val="2"/>
      </rPr>
      <t xml:space="preserve">: 100015, 100144, 102206 y 101825, acuerdo 041 de 2010, informes, actas.  </t>
    </r>
    <r>
      <rPr>
        <b/>
        <sz val="10"/>
        <rFont val="Arial"/>
        <family val="2"/>
      </rPr>
      <t>RESULTADOS</t>
    </r>
    <r>
      <rPr>
        <sz val="10"/>
        <rFont val="Arial"/>
        <family val="2"/>
      </rPr>
      <t>: Adopción y declaratoria de tres áreas protegidas por parte del Concejo Municipal de Pasto (acuerdo 041 de 29 de noviembre de 2010)</t>
    </r>
  </si>
  <si>
    <r>
      <rPr>
        <b/>
        <sz val="10"/>
        <rFont val="Arial"/>
        <family val="2"/>
      </rPr>
      <t>MEDIOS DE VERIFICACION</t>
    </r>
    <r>
      <rPr>
        <sz val="10"/>
        <rFont val="Arial"/>
        <family val="2"/>
      </rPr>
      <t xml:space="preserve">:  Contrato No. 100079, Resolución 342 de 2010 y acta de compromiso. </t>
    </r>
    <r>
      <rPr>
        <b/>
        <sz val="10"/>
        <rFont val="Arial"/>
        <family val="2"/>
      </rPr>
      <t>RESULTADOS</t>
    </r>
    <r>
      <rPr>
        <sz val="10"/>
        <rFont val="Arial"/>
        <family val="2"/>
      </rPr>
      <t>: Se formuló el plan decenal de educación ambiental</t>
    </r>
  </si>
  <si>
    <t xml:space="preserve">Formulación del Plan Ambiental del Municipio de Pasto. </t>
  </si>
  <si>
    <t xml:space="preserve">Protección para la conservación del recurso hídrico del Municipio de Pasto. </t>
  </si>
  <si>
    <t xml:space="preserve">Adecuación y mantenimiento de zonas verdes, parques, glorietas y separadores en el municipio de Pasto  </t>
  </si>
  <si>
    <t xml:space="preserve">Producción, sostenibilidad y fortalecimiento del vivero municipal de Pasto.  </t>
  </si>
  <si>
    <t xml:space="preserve">Adquisición de predios para la protección, conservación y recuperación de zonas de recarga acuífera en el municipio de Pasto. </t>
  </si>
  <si>
    <t>Apoyo para el fortalecimiento de las conductas ambientales en los ciudadanos y ciudadanas del municipio de Pasto.</t>
  </si>
  <si>
    <t xml:space="preserve">Fortalecimiento de las estrategias de educación ambiental en el municipio de Pasto   </t>
  </si>
  <si>
    <t xml:space="preserve">Apoyo para el fortalecimiento de las conductas ambientales en los ciudadanos y ciudadanas del municipio de Pasto. </t>
  </si>
  <si>
    <t>FORMATO 4A</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</si>
</sst>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yy;@"/>
    <numFmt numFmtId="181" formatCode="_-* #,##0\ _€_-;\-* #,##0\ _€_-;_-* &quot;-&quot;??\ _€_-;_-@_-"/>
    <numFmt numFmtId="182" formatCode="d/mm/yyyy;@"/>
    <numFmt numFmtId="183" formatCode="&quot;$&quot;\ #,##0"/>
    <numFmt numFmtId="184" formatCode="0.0%"/>
    <numFmt numFmtId="185" formatCode="[$$-240A]\ #,##0"/>
  </numFmts>
  <fonts count="51">
    <font>
      <sz val="10"/>
      <name val="Arial"/>
      <family val="0"/>
    </font>
    <font>
      <sz val="11"/>
      <color indexed="8"/>
      <name val="Calibri"/>
      <family val="2"/>
    </font>
    <font>
      <b/>
      <sz val="10"/>
      <name val="Arial"/>
      <family val="2"/>
    </font>
    <font>
      <sz val="9"/>
      <name val="Arial"/>
      <family val="2"/>
    </font>
    <font>
      <b/>
      <sz val="8"/>
      <name val="Arial"/>
      <family val="2"/>
    </font>
    <font>
      <b/>
      <sz val="12"/>
      <name val="Arial"/>
      <family val="2"/>
    </font>
    <font>
      <b/>
      <sz val="8"/>
      <name val="Tahoma"/>
      <family val="2"/>
    </font>
    <font>
      <sz val="8"/>
      <name val="Tahoma"/>
      <family val="2"/>
    </font>
    <font>
      <sz val="11"/>
      <name val="Tahoma"/>
      <family val="2"/>
    </font>
    <font>
      <b/>
      <sz val="12"/>
      <name val="Tahoma"/>
      <family val="2"/>
    </font>
    <font>
      <b/>
      <sz val="11"/>
      <name val="Arial"/>
      <family val="2"/>
    </font>
    <font>
      <sz val="11"/>
      <name val="Arial"/>
      <family val="2"/>
    </font>
    <font>
      <sz val="8"/>
      <name val="Arial"/>
      <family val="2"/>
    </font>
    <font>
      <sz val="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style="thin"/>
      <top style="thin"/>
      <bottom/>
    </border>
    <border>
      <left style="thin"/>
      <right style="thin"/>
      <top style="medium"/>
      <bottom style="thin"/>
    </border>
    <border>
      <left style="thin"/>
      <right style="medium"/>
      <top style="medium"/>
      <bottom style="thin"/>
    </border>
    <border>
      <left style="thin"/>
      <right style="medium"/>
      <top style="thin"/>
      <bottom/>
    </border>
    <border>
      <left style="thin"/>
      <right style="thin"/>
      <top/>
      <bottom/>
    </border>
    <border>
      <left style="thin"/>
      <right style="thin"/>
      <top/>
      <bottom style="thin"/>
    </border>
    <border>
      <left style="medium"/>
      <right style="thin"/>
      <top style="thin"/>
      <bottom/>
    </border>
    <border>
      <left style="thin"/>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style="medium"/>
      <right style="thin"/>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174">
    <xf numFmtId="0" fontId="0" fillId="0" borderId="0" xfId="0" applyAlignment="1">
      <alignment/>
    </xf>
    <xf numFmtId="0" fontId="3" fillId="0" borderId="0" xfId="0" applyFont="1" applyAlignment="1">
      <alignment wrapText="1"/>
    </xf>
    <xf numFmtId="0" fontId="2" fillId="0" borderId="0" xfId="0" applyFont="1" applyAlignment="1">
      <alignment horizontal="left"/>
    </xf>
    <xf numFmtId="0" fontId="0" fillId="0" borderId="0" xfId="0" applyAlignment="1">
      <alignment horizontal="left"/>
    </xf>
    <xf numFmtId="0" fontId="0" fillId="0" borderId="0" xfId="0" applyAlignment="1">
      <alignment horizontal="center"/>
    </xf>
    <xf numFmtId="0" fontId="2" fillId="0" borderId="0" xfId="0" applyFont="1" applyAlignment="1">
      <alignment/>
    </xf>
    <xf numFmtId="3" fontId="0" fillId="0" borderId="0" xfId="0" applyNumberFormat="1" applyAlignment="1">
      <alignment/>
    </xf>
    <xf numFmtId="0" fontId="0" fillId="0" borderId="0" xfId="0" applyBorder="1" applyAlignment="1">
      <alignment horizontal="center" vertical="center"/>
    </xf>
    <xf numFmtId="0" fontId="0" fillId="0" borderId="0" xfId="0" applyFill="1" applyAlignment="1">
      <alignment/>
    </xf>
    <xf numFmtId="0" fontId="0" fillId="0" borderId="0" xfId="0" applyFill="1" applyAlignment="1">
      <alignment horizontal="center" vertical="center"/>
    </xf>
    <xf numFmtId="0" fontId="0" fillId="0" borderId="0" xfId="0" applyFill="1" applyAlignment="1">
      <alignment horizontal="center"/>
    </xf>
    <xf numFmtId="0" fontId="2" fillId="0" borderId="0" xfId="0" applyFont="1" applyFill="1" applyAlignment="1">
      <alignment horizontal="left"/>
    </xf>
    <xf numFmtId="0" fontId="0" fillId="0" borderId="0" xfId="0" applyFill="1" applyAlignment="1">
      <alignment horizontal="left"/>
    </xf>
    <xf numFmtId="0" fontId="3" fillId="0" borderId="0" xfId="0" applyFont="1" applyFill="1" applyAlignment="1">
      <alignment wrapText="1"/>
    </xf>
    <xf numFmtId="3" fontId="0" fillId="0" borderId="0" xfId="0" applyNumberFormat="1" applyFill="1" applyAlignment="1">
      <alignment/>
    </xf>
    <xf numFmtId="0" fontId="0" fillId="0" borderId="0" xfId="0" applyFill="1" applyBorder="1" applyAlignment="1">
      <alignment horizontal="center" vertical="center"/>
    </xf>
    <xf numFmtId="9" fontId="0" fillId="0" borderId="10" xfId="57" applyFont="1" applyFill="1" applyBorder="1" applyAlignment="1">
      <alignment horizontal="center" vertical="center" wrapText="1"/>
    </xf>
    <xf numFmtId="0" fontId="0" fillId="0" borderId="10" xfId="53" applyFont="1" applyFill="1" applyBorder="1" applyAlignment="1">
      <alignment horizontal="justify" vertical="center" wrapText="1"/>
      <protection/>
    </xf>
    <xf numFmtId="0" fontId="0" fillId="0" borderId="10" xfId="54" applyFont="1" applyFill="1" applyBorder="1" applyAlignment="1">
      <alignment horizontal="justify" vertical="center" wrapText="1"/>
      <protection/>
    </xf>
    <xf numFmtId="9" fontId="0" fillId="0" borderId="10" xfId="53" applyNumberFormat="1" applyFont="1" applyFill="1" applyBorder="1" applyAlignment="1">
      <alignment horizontal="center" vertical="center" wrapText="1"/>
      <protection/>
    </xf>
    <xf numFmtId="3" fontId="0" fillId="0" borderId="10" xfId="48" applyNumberFormat="1" applyFont="1" applyFill="1" applyBorder="1" applyAlignment="1">
      <alignment horizontal="center" vertical="center" wrapText="1"/>
    </xf>
    <xf numFmtId="3" fontId="0" fillId="0" borderId="10" xfId="53" applyNumberFormat="1" applyFont="1" applyFill="1" applyBorder="1" applyAlignment="1">
      <alignment horizontal="center" vertical="center"/>
      <protection/>
    </xf>
    <xf numFmtId="4" fontId="0" fillId="0" borderId="10" xfId="53" applyNumberFormat="1" applyFont="1" applyFill="1" applyBorder="1" applyAlignment="1">
      <alignment horizontal="center" vertical="center"/>
      <protection/>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53" applyFont="1" applyFill="1" applyBorder="1" applyAlignment="1">
      <alignment horizontal="justify" vertical="center" wrapText="1"/>
      <protection/>
    </xf>
    <xf numFmtId="9" fontId="0" fillId="0" borderId="17" xfId="53" applyNumberFormat="1" applyFont="1" applyFill="1" applyBorder="1" applyAlignment="1">
      <alignment horizontal="center" vertical="center" wrapText="1"/>
      <protection/>
    </xf>
    <xf numFmtId="0" fontId="0" fillId="33" borderId="18" xfId="0" applyFont="1" applyFill="1" applyBorder="1" applyAlignment="1">
      <alignment horizontal="justify" vertical="center" wrapText="1"/>
    </xf>
    <xf numFmtId="0" fontId="0" fillId="33" borderId="19" xfId="0" applyFont="1" applyFill="1" applyBorder="1" applyAlignment="1">
      <alignment horizontal="justify" vertical="center" wrapText="1"/>
    </xf>
    <xf numFmtId="0" fontId="10" fillId="0" borderId="0" xfId="0" applyFont="1" applyFill="1" applyBorder="1" applyAlignment="1">
      <alignment horizontal="center"/>
    </xf>
    <xf numFmtId="0" fontId="10" fillId="0" borderId="0" xfId="0" applyFont="1" applyFill="1" applyBorder="1" applyAlignment="1">
      <alignment horizontal="justify" vertical="center"/>
    </xf>
    <xf numFmtId="0" fontId="10" fillId="0" borderId="0" xfId="0" applyFont="1" applyFill="1" applyBorder="1" applyAlignment="1">
      <alignment/>
    </xf>
    <xf numFmtId="0" fontId="3" fillId="0" borderId="0" xfId="0" applyFont="1" applyFill="1" applyBorder="1" applyAlignment="1">
      <alignment horizontal="center" vertical="center"/>
    </xf>
    <xf numFmtId="0" fontId="3" fillId="0" borderId="0" xfId="0" applyFont="1" applyFill="1" applyBorder="1" applyAlignment="1">
      <alignment horizontal="justify" vertical="center"/>
    </xf>
    <xf numFmtId="0" fontId="3" fillId="0" borderId="0" xfId="0" applyFont="1" applyFill="1" applyBorder="1" applyAlignment="1">
      <alignment/>
    </xf>
    <xf numFmtId="0" fontId="10" fillId="0" borderId="0" xfId="0" applyFont="1" applyFill="1" applyBorder="1" applyAlignment="1">
      <alignment horizontal="right"/>
    </xf>
    <xf numFmtId="0" fontId="2" fillId="0" borderId="0" xfId="0" applyFont="1" applyBorder="1" applyAlignment="1">
      <alignment/>
    </xf>
    <xf numFmtId="0" fontId="4" fillId="0" borderId="20" xfId="0" applyFont="1" applyBorder="1" applyAlignment="1">
      <alignment horizontal="center" vertical="center" wrapText="1"/>
    </xf>
    <xf numFmtId="0" fontId="0" fillId="0" borderId="10" xfId="53" applyFont="1" applyBorder="1" applyAlignment="1">
      <alignment horizontal="justify" vertical="center" wrapText="1"/>
      <protection/>
    </xf>
    <xf numFmtId="9" fontId="0" fillId="33" borderId="21" xfId="56" applyFont="1" applyFill="1" applyBorder="1" applyAlignment="1">
      <alignment horizontal="center" vertical="center" wrapText="1"/>
    </xf>
    <xf numFmtId="9" fontId="0" fillId="33" borderId="10" xfId="56" applyFont="1" applyFill="1" applyBorder="1" applyAlignment="1">
      <alignment horizontal="center" vertical="center" wrapText="1"/>
    </xf>
    <xf numFmtId="9" fontId="0" fillId="33" borderId="17" xfId="56" applyFont="1" applyFill="1" applyBorder="1" applyAlignment="1">
      <alignment horizontal="center" vertical="center" wrapText="1"/>
    </xf>
    <xf numFmtId="0" fontId="0" fillId="0" borderId="14" xfId="53" applyFont="1" applyBorder="1" applyAlignment="1">
      <alignment horizontal="center" vertical="center" wrapText="1"/>
      <protection/>
    </xf>
    <xf numFmtId="0" fontId="0" fillId="0" borderId="21" xfId="53" applyFont="1" applyBorder="1" applyAlignment="1">
      <alignment horizontal="justify" vertical="center" wrapText="1"/>
      <protection/>
    </xf>
    <xf numFmtId="0" fontId="0" fillId="0" borderId="22" xfId="53" applyFont="1" applyBorder="1" applyAlignment="1">
      <alignment horizontal="justify" vertical="center" wrapText="1"/>
      <protection/>
    </xf>
    <xf numFmtId="0" fontId="0" fillId="0" borderId="15" xfId="53" applyFont="1" applyBorder="1" applyAlignment="1">
      <alignment horizontal="center" vertical="center" wrapText="1"/>
      <protection/>
    </xf>
    <xf numFmtId="0" fontId="0" fillId="0" borderId="18" xfId="53" applyFont="1" applyBorder="1" applyAlignment="1">
      <alignment horizontal="justify" vertical="center" wrapText="1"/>
      <protection/>
    </xf>
    <xf numFmtId="10" fontId="0" fillId="33" borderId="10" xfId="56" applyNumberFormat="1" applyFont="1" applyFill="1" applyBorder="1" applyAlignment="1">
      <alignment horizontal="center" vertical="center" wrapText="1"/>
    </xf>
    <xf numFmtId="0" fontId="0" fillId="0" borderId="23" xfId="53" applyFont="1" applyBorder="1" applyAlignment="1">
      <alignment horizontal="justify" vertical="center" wrapText="1"/>
      <protection/>
    </xf>
    <xf numFmtId="0" fontId="0" fillId="33" borderId="10" xfId="0" applyFont="1" applyFill="1" applyBorder="1" applyAlignment="1">
      <alignment horizontal="justify" vertical="center" wrapText="1"/>
    </xf>
    <xf numFmtId="0" fontId="2" fillId="33" borderId="12" xfId="0" applyFont="1" applyFill="1" applyBorder="1" applyAlignment="1">
      <alignment horizontal="justify" vertical="center" wrapText="1"/>
    </xf>
    <xf numFmtId="0" fontId="2" fillId="33" borderId="20" xfId="0" applyFont="1" applyFill="1" applyBorder="1" applyAlignment="1">
      <alignment horizontal="justify" vertical="center" wrapText="1"/>
    </xf>
    <xf numFmtId="0" fontId="0" fillId="33" borderId="24" xfId="0" applyFont="1" applyFill="1" applyBorder="1" applyAlignment="1">
      <alignment horizontal="justify" vertical="center" wrapText="1"/>
    </xf>
    <xf numFmtId="0" fontId="0" fillId="33" borderId="25" xfId="0" applyFont="1" applyFill="1" applyBorder="1" applyAlignment="1">
      <alignment horizontal="justify" vertical="top" wrapText="1"/>
    </xf>
    <xf numFmtId="0" fontId="0" fillId="33" borderId="25" xfId="0" applyFont="1" applyFill="1" applyBorder="1" applyAlignment="1">
      <alignment horizontal="justify" vertical="center" wrapText="1"/>
    </xf>
    <xf numFmtId="0" fontId="0" fillId="0" borderId="10" xfId="53" applyFont="1" applyFill="1" applyBorder="1" applyAlignment="1">
      <alignment horizontal="justify" vertical="center" wrapText="1"/>
      <protection/>
    </xf>
    <xf numFmtId="0" fontId="0" fillId="0" borderId="10" xfId="53" applyFont="1" applyFill="1" applyBorder="1" applyAlignment="1">
      <alignment horizontal="justify" vertical="top" wrapText="1"/>
      <protection/>
    </xf>
    <xf numFmtId="0" fontId="2" fillId="0" borderId="0" xfId="0" applyFont="1" applyAlignment="1">
      <alignment horizontal="left" vertical="top"/>
    </xf>
    <xf numFmtId="0" fontId="10" fillId="0" borderId="0" xfId="0" applyFont="1" applyFill="1" applyBorder="1" applyAlignment="1">
      <alignment horizontal="left"/>
    </xf>
    <xf numFmtId="9" fontId="0" fillId="33" borderId="20" xfId="56" applyFont="1" applyFill="1" applyBorder="1" applyAlignment="1">
      <alignment horizontal="center" vertical="center" wrapText="1"/>
    </xf>
    <xf numFmtId="0" fontId="0" fillId="0" borderId="26" xfId="53" applyFont="1" applyBorder="1" applyAlignment="1">
      <alignment horizontal="center" vertical="center" wrapText="1"/>
      <protection/>
    </xf>
    <xf numFmtId="14" fontId="13" fillId="33" borderId="10" xfId="0" applyNumberFormat="1" applyFont="1" applyFill="1" applyBorder="1" applyAlignment="1">
      <alignment horizontal="center" vertical="center" wrapText="1"/>
    </xf>
    <xf numFmtId="14" fontId="13" fillId="0" borderId="10" xfId="0" applyNumberFormat="1" applyFont="1" applyBorder="1" applyAlignment="1">
      <alignment horizontal="center" vertical="center" wrapText="1"/>
    </xf>
    <xf numFmtId="0" fontId="3" fillId="0" borderId="18" xfId="53" applyFont="1" applyBorder="1" applyAlignment="1">
      <alignment horizontal="justify" vertical="center" wrapText="1"/>
      <protection/>
    </xf>
    <xf numFmtId="0" fontId="3" fillId="0" borderId="10" xfId="53" applyFont="1" applyBorder="1" applyAlignment="1">
      <alignment horizontal="justify" vertical="center" wrapText="1"/>
      <protection/>
    </xf>
    <xf numFmtId="0" fontId="3" fillId="0" borderId="19" xfId="53" applyFont="1" applyBorder="1" applyAlignment="1">
      <alignment horizontal="justify" vertical="center" wrapText="1"/>
      <protection/>
    </xf>
    <xf numFmtId="181" fontId="13" fillId="0" borderId="10" xfId="48" applyNumberFormat="1" applyFont="1" applyBorder="1" applyAlignment="1">
      <alignment horizontal="center" vertical="center" wrapText="1"/>
    </xf>
    <xf numFmtId="0" fontId="0" fillId="0" borderId="20" xfId="53" applyFont="1" applyFill="1" applyBorder="1" applyAlignment="1">
      <alignment vertical="center" wrapText="1"/>
      <protection/>
    </xf>
    <xf numFmtId="0" fontId="0" fillId="0" borderId="25" xfId="53" applyFont="1" applyFill="1" applyBorder="1" applyAlignment="1">
      <alignment vertical="center" wrapText="1"/>
      <protection/>
    </xf>
    <xf numFmtId="0" fontId="0" fillId="0" borderId="24" xfId="0" applyFill="1" applyBorder="1" applyAlignment="1">
      <alignment vertical="center" wrapText="1"/>
    </xf>
    <xf numFmtId="0" fontId="0" fillId="0" borderId="27" xfId="0" applyFill="1" applyBorder="1" applyAlignment="1">
      <alignment vertical="center" wrapText="1"/>
    </xf>
    <xf numFmtId="0" fontId="0" fillId="0" borderId="28" xfId="0" applyFill="1" applyBorder="1" applyAlignment="1">
      <alignment vertical="center" wrapText="1"/>
    </xf>
    <xf numFmtId="0" fontId="0" fillId="0" borderId="29" xfId="0" applyFill="1" applyBorder="1" applyAlignment="1">
      <alignment vertical="center" wrapText="1"/>
    </xf>
    <xf numFmtId="0" fontId="2" fillId="33" borderId="10" xfId="0" applyFont="1" applyFill="1" applyBorder="1" applyAlignment="1">
      <alignment vertical="center" wrapText="1"/>
    </xf>
    <xf numFmtId="0" fontId="10" fillId="0" borderId="0" xfId="0" applyFont="1" applyFill="1" applyBorder="1" applyAlignment="1">
      <alignment horizontal="justify" vertical="center" wrapText="1"/>
    </xf>
    <xf numFmtId="9" fontId="0" fillId="33" borderId="10" xfId="56" applyFont="1" applyFill="1" applyBorder="1" applyAlignment="1">
      <alignment vertical="center" wrapText="1"/>
    </xf>
    <xf numFmtId="184" fontId="0" fillId="33" borderId="10" xfId="56" applyNumberFormat="1" applyFont="1" applyFill="1" applyBorder="1" applyAlignment="1">
      <alignment vertical="center" wrapText="1"/>
    </xf>
    <xf numFmtId="0" fontId="0" fillId="0" borderId="20" xfId="53" applyFont="1" applyBorder="1" applyAlignment="1">
      <alignment horizontal="justify" vertical="center" wrapText="1"/>
      <protection/>
    </xf>
    <xf numFmtId="182" fontId="13" fillId="33" borderId="10" xfId="53" applyNumberFormat="1" applyFont="1" applyFill="1" applyBorder="1" applyAlignment="1">
      <alignment horizontal="center" vertical="center" wrapText="1"/>
      <protection/>
    </xf>
    <xf numFmtId="0" fontId="3" fillId="0" borderId="10" xfId="53" applyFont="1" applyBorder="1" applyAlignment="1">
      <alignment vertical="center" wrapText="1"/>
      <protection/>
    </xf>
    <xf numFmtId="0" fontId="3" fillId="0" borderId="21" xfId="53" applyFont="1" applyBorder="1" applyAlignment="1">
      <alignment horizontal="justify" vertical="center" wrapText="1"/>
      <protection/>
    </xf>
    <xf numFmtId="14" fontId="13" fillId="0" borderId="21" xfId="0" applyNumberFormat="1" applyFont="1" applyBorder="1" applyAlignment="1">
      <alignment horizontal="center" vertical="center" wrapText="1"/>
    </xf>
    <xf numFmtId="14" fontId="13" fillId="33" borderId="21" xfId="0" applyNumberFormat="1" applyFont="1" applyFill="1" applyBorder="1" applyAlignment="1">
      <alignment horizontal="center" vertical="center" wrapText="1"/>
    </xf>
    <xf numFmtId="3" fontId="13" fillId="0" borderId="21" xfId="53" applyNumberFormat="1" applyFont="1" applyBorder="1" applyAlignment="1">
      <alignment horizontal="center" vertical="center" wrapText="1"/>
      <protection/>
    </xf>
    <xf numFmtId="0" fontId="3" fillId="0" borderId="22" xfId="53" applyFont="1" applyBorder="1" applyAlignment="1">
      <alignment horizontal="justify" vertical="center" wrapText="1"/>
      <protection/>
    </xf>
    <xf numFmtId="9" fontId="0" fillId="33" borderId="25" xfId="56" applyFont="1" applyFill="1" applyBorder="1" applyAlignment="1">
      <alignment horizontal="center" vertical="center" wrapText="1"/>
    </xf>
    <xf numFmtId="0" fontId="0" fillId="0" borderId="15" xfId="53" applyFont="1" applyBorder="1" applyAlignment="1">
      <alignment vertical="center" wrapText="1"/>
      <protection/>
    </xf>
    <xf numFmtId="0" fontId="0" fillId="0" borderId="16" xfId="53" applyFont="1" applyBorder="1" applyAlignment="1">
      <alignment vertical="center" wrapText="1"/>
      <protection/>
    </xf>
    <xf numFmtId="0" fontId="0" fillId="33" borderId="17" xfId="0" applyFont="1" applyFill="1" applyBorder="1" applyAlignment="1">
      <alignment horizontal="justify" vertical="center" wrapText="1"/>
    </xf>
    <xf numFmtId="9" fontId="0" fillId="33" borderId="17" xfId="56" applyFont="1" applyFill="1" applyBorder="1" applyAlignment="1">
      <alignment vertical="center" wrapText="1"/>
    </xf>
    <xf numFmtId="10" fontId="0" fillId="33" borderId="17" xfId="56" applyNumberFormat="1" applyFont="1" applyFill="1" applyBorder="1" applyAlignment="1">
      <alignment vertical="center" wrapText="1"/>
    </xf>
    <xf numFmtId="0" fontId="0" fillId="0" borderId="19" xfId="53" applyFont="1" applyBorder="1" applyAlignment="1">
      <alignment horizontal="justify" vertical="center" wrapText="1"/>
      <protection/>
    </xf>
    <xf numFmtId="0" fontId="0" fillId="0" borderId="17" xfId="53" applyFont="1" applyBorder="1" applyAlignment="1">
      <alignment horizontal="justify" vertical="center" wrapText="1"/>
      <protection/>
    </xf>
    <xf numFmtId="184" fontId="0" fillId="33" borderId="10" xfId="56" applyNumberFormat="1" applyFont="1" applyFill="1" applyBorder="1" applyAlignment="1">
      <alignment horizontal="center" vertical="center" wrapText="1"/>
    </xf>
    <xf numFmtId="0" fontId="0" fillId="0" borderId="15" xfId="0" applyBorder="1" applyAlignment="1">
      <alignment/>
    </xf>
    <xf numFmtId="0" fontId="0" fillId="0" borderId="30" xfId="0" applyFill="1" applyBorder="1" applyAlignment="1">
      <alignment horizontal="center" vertical="center"/>
    </xf>
    <xf numFmtId="0" fontId="0" fillId="0" borderId="25" xfId="53" applyFont="1" applyFill="1" applyBorder="1" applyAlignment="1">
      <alignment horizontal="justify" vertical="center" wrapText="1"/>
      <protection/>
    </xf>
    <xf numFmtId="9" fontId="0" fillId="0" borderId="25" xfId="57" applyFont="1" applyFill="1" applyBorder="1" applyAlignment="1">
      <alignment horizontal="center" vertical="center" wrapText="1"/>
    </xf>
    <xf numFmtId="0" fontId="2" fillId="33" borderId="25" xfId="0" applyFont="1" applyFill="1" applyBorder="1" applyAlignment="1">
      <alignment horizontal="justify" vertical="center" wrapText="1"/>
    </xf>
    <xf numFmtId="0" fontId="0" fillId="33" borderId="31" xfId="0" applyFont="1" applyFill="1" applyBorder="1" applyAlignment="1">
      <alignment horizontal="justify" vertical="center" wrapText="1"/>
    </xf>
    <xf numFmtId="0" fontId="4" fillId="0" borderId="17" xfId="0" applyFont="1" applyFill="1" applyBorder="1" applyAlignment="1">
      <alignment horizontal="center" vertical="center" wrapText="1"/>
    </xf>
    <xf numFmtId="0" fontId="5" fillId="0" borderId="0" xfId="0" applyFont="1" applyFill="1" applyAlignment="1">
      <alignment horizontal="center" vertical="center" wrapText="1"/>
    </xf>
    <xf numFmtId="0" fontId="2" fillId="0" borderId="0" xfId="0" applyFont="1" applyFill="1" applyAlignment="1">
      <alignment horizontal="left"/>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0" xfId="53" applyFont="1" applyFill="1" applyBorder="1" applyAlignment="1">
      <alignment horizontal="justify" vertical="center" wrapText="1"/>
      <protection/>
    </xf>
    <xf numFmtId="0" fontId="0" fillId="0" borderId="17" xfId="53" applyFont="1" applyFill="1" applyBorder="1" applyAlignment="1">
      <alignment horizontal="justify" vertical="center" wrapText="1"/>
      <protection/>
    </xf>
    <xf numFmtId="0" fontId="0" fillId="0" borderId="21"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7" xfId="0" applyFill="1" applyBorder="1" applyAlignment="1">
      <alignment horizontal="center" vertical="center" wrapText="1"/>
    </xf>
    <xf numFmtId="0" fontId="2" fillId="0" borderId="0" xfId="0" applyFont="1" applyAlignment="1">
      <alignment horizontal="left"/>
    </xf>
    <xf numFmtId="0" fontId="2" fillId="33" borderId="0" xfId="0" applyFont="1" applyFill="1" applyAlignment="1">
      <alignment horizontal="left"/>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7" xfId="0" applyFont="1" applyFill="1" applyBorder="1" applyAlignment="1">
      <alignment horizontal="center" vertical="center" wrapText="1"/>
    </xf>
    <xf numFmtId="3" fontId="4" fillId="0" borderId="21" xfId="0" applyNumberFormat="1" applyFont="1" applyFill="1" applyBorder="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horizontal="center"/>
    </xf>
    <xf numFmtId="0" fontId="0" fillId="0" borderId="0" xfId="0" applyAlignment="1">
      <alignment horizontal="center"/>
    </xf>
    <xf numFmtId="0" fontId="4" fillId="0" borderId="21" xfId="0" applyFont="1" applyBorder="1" applyAlignment="1">
      <alignment horizontal="center"/>
    </xf>
    <xf numFmtId="3" fontId="4" fillId="0" borderId="22" xfId="0" applyNumberFormat="1" applyFont="1" applyFill="1" applyBorder="1" applyAlignment="1">
      <alignment horizontal="center" vertical="center" wrapText="1"/>
    </xf>
    <xf numFmtId="3" fontId="4" fillId="0" borderId="19" xfId="0" applyNumberFormat="1"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0" xfId="53" applyFont="1" applyFill="1" applyBorder="1" applyAlignment="1">
      <alignment horizontal="justify" vertical="center" wrapText="1"/>
      <protection/>
    </xf>
    <xf numFmtId="0" fontId="0" fillId="0" borderId="20" xfId="53" applyFont="1" applyFill="1" applyBorder="1" applyAlignment="1">
      <alignment horizontal="justify" vertical="center" wrapText="1"/>
      <protection/>
    </xf>
    <xf numFmtId="0" fontId="0" fillId="0" borderId="25" xfId="53" applyFont="1" applyFill="1" applyBorder="1" applyAlignment="1">
      <alignment horizontal="justify" vertical="center" wrapText="1"/>
      <protection/>
    </xf>
    <xf numFmtId="14" fontId="13" fillId="33" borderId="10" xfId="0" applyNumberFormat="1" applyFont="1" applyFill="1" applyBorder="1" applyAlignment="1">
      <alignment horizontal="center" vertical="center" wrapText="1"/>
    </xf>
    <xf numFmtId="14" fontId="13" fillId="33" borderId="17" xfId="0" applyNumberFormat="1" applyFont="1" applyFill="1" applyBorder="1" applyAlignment="1">
      <alignment horizontal="center" vertical="center" wrapText="1"/>
    </xf>
    <xf numFmtId="182" fontId="13" fillId="33" borderId="10" xfId="53" applyNumberFormat="1" applyFont="1" applyFill="1" applyBorder="1" applyAlignment="1">
      <alignment horizontal="center" vertical="center" wrapText="1"/>
      <protection/>
    </xf>
    <xf numFmtId="0" fontId="0" fillId="0" borderId="17" xfId="0" applyBorder="1" applyAlignment="1">
      <alignment horizontal="center" vertical="center" wrapText="1"/>
    </xf>
    <xf numFmtId="0" fontId="0" fillId="0" borderId="15" xfId="53" applyFont="1" applyBorder="1" applyAlignment="1">
      <alignment horizontal="center" vertical="center" wrapText="1"/>
      <protection/>
    </xf>
    <xf numFmtId="0" fontId="0" fillId="0" borderId="16" xfId="0" applyBorder="1" applyAlignment="1">
      <alignment horizontal="center" vertical="center" wrapText="1"/>
    </xf>
    <xf numFmtId="0" fontId="3" fillId="0" borderId="10" xfId="53" applyFont="1" applyBorder="1" applyAlignment="1">
      <alignment vertical="center" wrapText="1"/>
      <protection/>
    </xf>
    <xf numFmtId="0" fontId="0" fillId="0" borderId="10" xfId="0" applyBorder="1" applyAlignment="1">
      <alignment vertical="center" wrapText="1"/>
    </xf>
    <xf numFmtId="0" fontId="3" fillId="0" borderId="10" xfId="53" applyFont="1" applyBorder="1" applyAlignment="1">
      <alignment horizontal="justify" vertical="center" wrapText="1"/>
      <protection/>
    </xf>
    <xf numFmtId="0" fontId="0" fillId="0" borderId="17" xfId="0" applyBorder="1" applyAlignment="1">
      <alignment horizontal="justify" vertical="center" wrapText="1"/>
    </xf>
    <xf numFmtId="0" fontId="10" fillId="0" borderId="0" xfId="0" applyFont="1" applyFill="1" applyBorder="1" applyAlignment="1">
      <alignment horizontal="center"/>
    </xf>
    <xf numFmtId="0" fontId="3" fillId="0" borderId="18" xfId="53" applyFont="1" applyBorder="1" applyAlignment="1">
      <alignment horizontal="justify" vertical="center" wrapText="1"/>
      <protection/>
    </xf>
    <xf numFmtId="0" fontId="3"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7" xfId="0" applyFont="1" applyBorder="1" applyAlignment="1">
      <alignment horizontal="center" vertical="center" wrapText="1"/>
    </xf>
    <xf numFmtId="181" fontId="13" fillId="0" borderId="10" xfId="48" applyNumberFormat="1" applyFont="1" applyBorder="1" applyAlignment="1">
      <alignment horizontal="center" vertical="center" wrapText="1"/>
    </xf>
    <xf numFmtId="0" fontId="4" fillId="0" borderId="26" xfId="0" applyFont="1" applyFill="1" applyBorder="1" applyAlignment="1">
      <alignment horizontal="center" vertical="center" wrapText="1"/>
    </xf>
    <xf numFmtId="0" fontId="12" fillId="0" borderId="20" xfId="0" applyFont="1" applyFill="1" applyBorder="1" applyAlignment="1">
      <alignment horizontal="center"/>
    </xf>
    <xf numFmtId="0" fontId="4" fillId="0" borderId="20"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26" xfId="53" applyFont="1" applyBorder="1" applyAlignment="1">
      <alignment horizontal="center" vertical="center" wrapText="1"/>
      <protection/>
    </xf>
    <xf numFmtId="0" fontId="0" fillId="0" borderId="32" xfId="53" applyFont="1" applyBorder="1" applyAlignment="1">
      <alignment horizontal="center" vertical="center" wrapText="1"/>
      <protection/>
    </xf>
    <xf numFmtId="0" fontId="0" fillId="0" borderId="30" xfId="53" applyFont="1" applyBorder="1" applyAlignment="1">
      <alignment horizontal="center" vertical="center" wrapText="1"/>
      <protection/>
    </xf>
    <xf numFmtId="0" fontId="0" fillId="0" borderId="20" xfId="53" applyFont="1" applyBorder="1" applyAlignment="1">
      <alignment horizontal="justify" vertical="center" wrapText="1"/>
      <protection/>
    </xf>
    <xf numFmtId="0" fontId="0" fillId="0" borderId="24" xfId="53" applyFont="1" applyBorder="1" applyAlignment="1">
      <alignment horizontal="justify" vertical="center" wrapText="1"/>
      <protection/>
    </xf>
    <xf numFmtId="0" fontId="0" fillId="0" borderId="25" xfId="53" applyFont="1" applyBorder="1" applyAlignment="1">
      <alignment horizontal="justify" vertical="center" wrapText="1"/>
      <protection/>
    </xf>
    <xf numFmtId="0" fontId="10" fillId="0" borderId="0" xfId="0" applyFont="1" applyFill="1" applyBorder="1" applyAlignment="1">
      <alignment horizontal="left"/>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2" fillId="0" borderId="0" xfId="0" applyFont="1" applyAlignment="1">
      <alignment horizontal="left" vertical="top"/>
    </xf>
    <xf numFmtId="9" fontId="0" fillId="33" borderId="20" xfId="56" applyFont="1" applyFill="1" applyBorder="1" applyAlignment="1">
      <alignment horizontal="center" vertical="center" wrapText="1"/>
    </xf>
    <xf numFmtId="9" fontId="0" fillId="33" borderId="24" xfId="56" applyFont="1" applyFill="1" applyBorder="1" applyAlignment="1">
      <alignment horizontal="center" vertical="center" wrapText="1"/>
    </xf>
    <xf numFmtId="9" fontId="0" fillId="33" borderId="25" xfId="56" applyFont="1" applyFill="1" applyBorder="1" applyAlignment="1">
      <alignment horizontal="center" vertical="center" wrapText="1"/>
    </xf>
    <xf numFmtId="9" fontId="0" fillId="33" borderId="23" xfId="56" applyFont="1" applyFill="1" applyBorder="1" applyAlignment="1">
      <alignment horizontal="center" vertical="center" wrapText="1"/>
    </xf>
    <xf numFmtId="9" fontId="0" fillId="33" borderId="28" xfId="56" applyFont="1" applyFill="1" applyBorder="1" applyAlignment="1">
      <alignment horizontal="center" vertical="center" wrapText="1"/>
    </xf>
    <xf numFmtId="9" fontId="0" fillId="33" borderId="31" xfId="56"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7" xfId="0" applyFont="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xfId="54"/>
    <cellStyle name="Notas" xfId="55"/>
    <cellStyle name="Percent" xfId="56"/>
    <cellStyle name="Porcentual 3"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25"/>
  <sheetViews>
    <sheetView zoomScalePageLayoutView="0" workbookViewId="0" topLeftCell="A1">
      <selection activeCell="D8" sqref="D8"/>
    </sheetView>
  </sheetViews>
  <sheetFormatPr defaultColWidth="11.421875" defaultRowHeight="12.75"/>
  <cols>
    <col min="1" max="1" width="3.00390625" style="8" bestFit="1" customWidth="1"/>
    <col min="2" max="2" width="17.7109375" style="8" customWidth="1"/>
    <col min="3" max="3" width="40.57421875" style="8" customWidth="1"/>
    <col min="4" max="4" width="29.140625" style="8" customWidth="1"/>
    <col min="5" max="5" width="15.00390625" style="8" customWidth="1"/>
    <col min="6" max="6" width="11.421875" style="8" customWidth="1"/>
    <col min="7" max="7" width="13.28125" style="8" customWidth="1"/>
    <col min="8" max="8" width="14.7109375" style="8" customWidth="1"/>
    <col min="9" max="16384" width="11.421875" style="8" customWidth="1"/>
  </cols>
  <sheetData>
    <row r="1" spans="1:8" ht="15.75">
      <c r="A1" s="106" t="s">
        <v>76</v>
      </c>
      <c r="B1" s="106"/>
      <c r="C1" s="106"/>
      <c r="D1" s="106"/>
      <c r="E1" s="106"/>
      <c r="F1" s="106"/>
      <c r="G1" s="106"/>
      <c r="H1" s="106"/>
    </row>
    <row r="2" spans="1:8" ht="15.75">
      <c r="A2" s="106" t="s">
        <v>77</v>
      </c>
      <c r="B2" s="106"/>
      <c r="C2" s="106"/>
      <c r="D2" s="106"/>
      <c r="E2" s="106"/>
      <c r="F2" s="106"/>
      <c r="G2" s="106"/>
      <c r="H2" s="106"/>
    </row>
    <row r="3" spans="1:8" ht="12.75">
      <c r="A3" s="9"/>
      <c r="B3" s="10"/>
      <c r="C3" s="10"/>
      <c r="D3" s="10"/>
      <c r="E3" s="10"/>
      <c r="F3" s="10"/>
      <c r="G3" s="10"/>
      <c r="H3" s="10"/>
    </row>
    <row r="4" spans="1:8" ht="12.75">
      <c r="A4" s="107" t="s">
        <v>78</v>
      </c>
      <c r="B4" s="107"/>
      <c r="C4" s="107"/>
      <c r="D4" s="11"/>
      <c r="E4" s="11"/>
      <c r="F4" s="12"/>
      <c r="G4" s="10"/>
      <c r="H4" s="10"/>
    </row>
    <row r="5" spans="1:8" ht="12.75">
      <c r="A5" s="107" t="s">
        <v>79</v>
      </c>
      <c r="B5" s="107"/>
      <c r="C5" s="107"/>
      <c r="D5" s="107"/>
      <c r="E5" s="107"/>
      <c r="F5" s="11"/>
      <c r="G5" s="10"/>
      <c r="H5" s="10"/>
    </row>
    <row r="6" spans="1:8" ht="12.75">
      <c r="A6" s="107" t="s">
        <v>11</v>
      </c>
      <c r="B6" s="107"/>
      <c r="C6" s="107"/>
      <c r="D6" s="107"/>
      <c r="E6" s="11"/>
      <c r="F6" s="2" t="s">
        <v>39</v>
      </c>
      <c r="G6" s="13"/>
      <c r="H6" s="11"/>
    </row>
    <row r="7" spans="1:8" ht="13.5" thickBot="1">
      <c r="A7" s="9"/>
      <c r="D7" s="14"/>
      <c r="F7" s="15"/>
      <c r="H7" s="14"/>
    </row>
    <row r="8" spans="1:8" ht="57" thickBot="1">
      <c r="A8" s="23" t="s">
        <v>80</v>
      </c>
      <c r="B8" s="24" t="s">
        <v>81</v>
      </c>
      <c r="C8" s="24" t="s">
        <v>82</v>
      </c>
      <c r="D8" s="25" t="s">
        <v>83</v>
      </c>
      <c r="E8" s="24" t="s">
        <v>84</v>
      </c>
      <c r="F8" s="24" t="s">
        <v>85</v>
      </c>
      <c r="G8" s="24" t="s">
        <v>86</v>
      </c>
      <c r="H8" s="26" t="s">
        <v>87</v>
      </c>
    </row>
    <row r="9" spans="1:8" ht="38.25" customHeight="1">
      <c r="A9" s="27">
        <v>1</v>
      </c>
      <c r="B9" s="114" t="s">
        <v>12</v>
      </c>
      <c r="C9" s="17" t="s">
        <v>46</v>
      </c>
      <c r="D9" s="17" t="s">
        <v>73</v>
      </c>
      <c r="E9" s="16">
        <v>0.5</v>
      </c>
      <c r="F9" s="108" t="s">
        <v>13</v>
      </c>
      <c r="G9" s="108" t="s">
        <v>14</v>
      </c>
      <c r="H9" s="110" t="s">
        <v>15</v>
      </c>
    </row>
    <row r="10" spans="1:8" ht="76.5">
      <c r="A10" s="28">
        <v>2</v>
      </c>
      <c r="B10" s="115"/>
      <c r="C10" s="17" t="s">
        <v>47</v>
      </c>
      <c r="D10" s="17" t="s">
        <v>48</v>
      </c>
      <c r="E10" s="16">
        <v>0.15</v>
      </c>
      <c r="F10" s="109"/>
      <c r="G10" s="109"/>
      <c r="H10" s="111"/>
    </row>
    <row r="11" spans="1:8" ht="25.5">
      <c r="A11" s="28">
        <v>3</v>
      </c>
      <c r="B11" s="115"/>
      <c r="C11" s="112" t="s">
        <v>49</v>
      </c>
      <c r="D11" s="17" t="s">
        <v>50</v>
      </c>
      <c r="E11" s="16">
        <v>0.07</v>
      </c>
      <c r="F11" s="109"/>
      <c r="G11" s="109"/>
      <c r="H11" s="111"/>
    </row>
    <row r="12" spans="1:8" ht="25.5">
      <c r="A12" s="28">
        <v>4</v>
      </c>
      <c r="B12" s="115"/>
      <c r="C12" s="112"/>
      <c r="D12" s="17" t="s">
        <v>51</v>
      </c>
      <c r="E12" s="16">
        <v>0.8</v>
      </c>
      <c r="F12" s="109"/>
      <c r="G12" s="109"/>
      <c r="H12" s="111"/>
    </row>
    <row r="13" spans="1:8" ht="12.75">
      <c r="A13" s="28">
        <v>5</v>
      </c>
      <c r="B13" s="115"/>
      <c r="C13" s="112" t="s">
        <v>52</v>
      </c>
      <c r="D13" s="18" t="s">
        <v>75</v>
      </c>
      <c r="E13" s="16">
        <v>0.4</v>
      </c>
      <c r="F13" s="109"/>
      <c r="G13" s="109"/>
      <c r="H13" s="111"/>
    </row>
    <row r="14" spans="1:8" ht="25.5">
      <c r="A14" s="28">
        <v>6</v>
      </c>
      <c r="B14" s="115"/>
      <c r="C14" s="112"/>
      <c r="D14" s="17" t="s">
        <v>53</v>
      </c>
      <c r="E14" s="19">
        <v>0.05</v>
      </c>
      <c r="F14" s="109"/>
      <c r="G14" s="109"/>
      <c r="H14" s="111"/>
    </row>
    <row r="15" spans="1:8" ht="25.5">
      <c r="A15" s="28">
        <v>7</v>
      </c>
      <c r="B15" s="115"/>
      <c r="C15" s="17" t="s">
        <v>54</v>
      </c>
      <c r="D15" s="17" t="s">
        <v>55</v>
      </c>
      <c r="E15" s="19">
        <v>1</v>
      </c>
      <c r="F15" s="109"/>
      <c r="G15" s="109"/>
      <c r="H15" s="111"/>
    </row>
    <row r="16" spans="1:8" ht="38.25">
      <c r="A16" s="28">
        <v>8</v>
      </c>
      <c r="B16" s="115"/>
      <c r="C16" s="17" t="s">
        <v>56</v>
      </c>
      <c r="D16" s="17" t="s">
        <v>57</v>
      </c>
      <c r="E16" s="20">
        <v>200</v>
      </c>
      <c r="F16" s="109"/>
      <c r="G16" s="109"/>
      <c r="H16" s="111"/>
    </row>
    <row r="17" spans="1:8" ht="38.25">
      <c r="A17" s="28">
        <v>9</v>
      </c>
      <c r="B17" s="115"/>
      <c r="C17" s="72" t="s">
        <v>58</v>
      </c>
      <c r="D17" s="17" t="s">
        <v>59</v>
      </c>
      <c r="E17" s="19">
        <v>0</v>
      </c>
      <c r="F17" s="109"/>
      <c r="G17" s="109"/>
      <c r="H17" s="111"/>
    </row>
    <row r="18" spans="1:8" ht="51">
      <c r="A18" s="28">
        <v>10</v>
      </c>
      <c r="B18" s="115"/>
      <c r="C18" s="73"/>
      <c r="D18" s="17" t="s">
        <v>60</v>
      </c>
      <c r="E18" s="19">
        <v>0.06</v>
      </c>
      <c r="F18" s="74"/>
      <c r="G18" s="74"/>
      <c r="H18" s="76"/>
    </row>
    <row r="19" spans="1:8" ht="51">
      <c r="A19" s="28">
        <v>11</v>
      </c>
      <c r="B19" s="115"/>
      <c r="C19" s="17" t="s">
        <v>61</v>
      </c>
      <c r="D19" s="17" t="s">
        <v>62</v>
      </c>
      <c r="E19" s="20">
        <f>17+10+22+16</f>
        <v>65</v>
      </c>
      <c r="F19" s="74"/>
      <c r="G19" s="74"/>
      <c r="H19" s="76"/>
    </row>
    <row r="20" spans="1:8" ht="25.5">
      <c r="A20" s="28">
        <v>13</v>
      </c>
      <c r="B20" s="115"/>
      <c r="C20" s="17" t="s">
        <v>63</v>
      </c>
      <c r="D20" s="17" t="s">
        <v>64</v>
      </c>
      <c r="E20" s="19">
        <v>1</v>
      </c>
      <c r="F20" s="74"/>
      <c r="G20" s="74"/>
      <c r="H20" s="76"/>
    </row>
    <row r="21" spans="1:8" ht="51">
      <c r="A21" s="28">
        <v>14</v>
      </c>
      <c r="B21" s="115"/>
      <c r="C21" s="17" t="s">
        <v>65</v>
      </c>
      <c r="D21" s="17" t="s">
        <v>66</v>
      </c>
      <c r="E21" s="21">
        <v>100</v>
      </c>
      <c r="F21" s="74"/>
      <c r="G21" s="74"/>
      <c r="H21" s="76"/>
    </row>
    <row r="22" spans="1:8" ht="76.5">
      <c r="A22" s="28">
        <v>15</v>
      </c>
      <c r="B22" s="115"/>
      <c r="C22" s="17" t="s">
        <v>67</v>
      </c>
      <c r="D22" s="17" t="s">
        <v>68</v>
      </c>
      <c r="E22" s="22">
        <v>7</v>
      </c>
      <c r="F22" s="74"/>
      <c r="G22" s="74"/>
      <c r="H22" s="76"/>
    </row>
    <row r="23" spans="1:8" ht="51">
      <c r="A23" s="28">
        <v>16</v>
      </c>
      <c r="B23" s="115"/>
      <c r="C23" s="17" t="s">
        <v>69</v>
      </c>
      <c r="D23" s="17" t="s">
        <v>70</v>
      </c>
      <c r="E23" s="21">
        <v>1</v>
      </c>
      <c r="F23" s="74"/>
      <c r="G23" s="74"/>
      <c r="H23" s="76"/>
    </row>
    <row r="24" spans="1:8" ht="51">
      <c r="A24" s="28">
        <v>17</v>
      </c>
      <c r="B24" s="115"/>
      <c r="C24" s="112" t="s">
        <v>71</v>
      </c>
      <c r="D24" s="17" t="s">
        <v>72</v>
      </c>
      <c r="E24" s="21">
        <v>23</v>
      </c>
      <c r="F24" s="74"/>
      <c r="G24" s="74"/>
      <c r="H24" s="76"/>
    </row>
    <row r="25" spans="1:8" ht="26.25" thickBot="1">
      <c r="A25" s="29">
        <v>18</v>
      </c>
      <c r="B25" s="116"/>
      <c r="C25" s="113"/>
      <c r="D25" s="30" t="s">
        <v>74</v>
      </c>
      <c r="E25" s="31">
        <v>0.5</v>
      </c>
      <c r="F25" s="75"/>
      <c r="G25" s="75"/>
      <c r="H25" s="77"/>
    </row>
  </sheetData>
  <sheetProtection/>
  <mergeCells count="12">
    <mergeCell ref="C24:C25"/>
    <mergeCell ref="B9:B25"/>
    <mergeCell ref="F9:F17"/>
    <mergeCell ref="A1:H1"/>
    <mergeCell ref="A2:H2"/>
    <mergeCell ref="A4:C4"/>
    <mergeCell ref="A5:E5"/>
    <mergeCell ref="A6:D6"/>
    <mergeCell ref="G9:G17"/>
    <mergeCell ref="H9:H17"/>
    <mergeCell ref="C11:C12"/>
    <mergeCell ref="C13:C14"/>
  </mergeCells>
  <printOptions/>
  <pageMargins left="0.31496062992125984" right="0.5118110236220472" top="0.7480314960629921" bottom="0.7480314960629921" header="0.31496062992125984" footer="0.31496062992125984"/>
  <pageSetup horizontalDpi="300" verticalDpi="300" orientation="landscape" scale="90" r:id="rId1"/>
</worksheet>
</file>

<file path=xl/worksheets/sheet2.xml><?xml version="1.0" encoding="utf-8"?>
<worksheet xmlns="http://schemas.openxmlformats.org/spreadsheetml/2006/main" xmlns:r="http://schemas.openxmlformats.org/officeDocument/2006/relationships">
  <dimension ref="A1:I25"/>
  <sheetViews>
    <sheetView zoomScale="82" zoomScaleNormal="82" zoomScalePageLayoutView="0" workbookViewId="0" topLeftCell="A1">
      <selection activeCell="A3" sqref="A3:C3"/>
    </sheetView>
  </sheetViews>
  <sheetFormatPr defaultColWidth="11.421875" defaultRowHeight="12.75"/>
  <cols>
    <col min="1" max="1" width="4.8515625" style="0" customWidth="1"/>
    <col min="3" max="3" width="30.57421875" style="0" customWidth="1"/>
    <col min="4" max="4" width="28.421875" style="0" customWidth="1"/>
    <col min="5" max="5" width="15.8515625" style="0" customWidth="1"/>
    <col min="6" max="6" width="56.8515625" style="0" customWidth="1"/>
    <col min="9" max="9" width="13.8515625" style="0" customWidth="1"/>
    <col min="10" max="10" width="33.421875" style="0" customWidth="1"/>
  </cols>
  <sheetData>
    <row r="1" spans="1:9" ht="15.75">
      <c r="A1" s="124" t="s">
        <v>119</v>
      </c>
      <c r="B1" s="124"/>
      <c r="C1" s="124"/>
      <c r="D1" s="124"/>
      <c r="E1" s="124"/>
      <c r="F1" s="124"/>
      <c r="G1" s="124"/>
      <c r="H1" s="124"/>
      <c r="I1" s="124"/>
    </row>
    <row r="2" spans="1:9" ht="12.75">
      <c r="A2" s="125" t="s">
        <v>77</v>
      </c>
      <c r="B2" s="126"/>
      <c r="C2" s="126"/>
      <c r="D2" s="126"/>
      <c r="E2" s="126"/>
      <c r="F2" s="126"/>
      <c r="G2" s="126"/>
      <c r="H2" s="126"/>
      <c r="I2" s="126"/>
    </row>
    <row r="3" spans="1:9" ht="12.75">
      <c r="A3" s="117" t="s">
        <v>78</v>
      </c>
      <c r="B3" s="117"/>
      <c r="C3" s="117"/>
      <c r="D3" s="2"/>
      <c r="E3" s="2"/>
      <c r="F3" s="3"/>
      <c r="G3" s="4"/>
      <c r="H3" s="4"/>
      <c r="I3" s="2"/>
    </row>
    <row r="4" spans="1:9" ht="12.75">
      <c r="A4" s="117" t="s">
        <v>79</v>
      </c>
      <c r="B4" s="117"/>
      <c r="C4" s="117"/>
      <c r="D4" s="117"/>
      <c r="E4" s="117"/>
      <c r="F4" s="117"/>
      <c r="G4" s="4"/>
      <c r="H4" s="4"/>
      <c r="I4" s="1"/>
    </row>
    <row r="5" spans="1:9" ht="12.75">
      <c r="A5" s="118" t="s">
        <v>11</v>
      </c>
      <c r="B5" s="118"/>
      <c r="C5" s="118"/>
      <c r="D5" s="118"/>
      <c r="F5" s="2"/>
      <c r="G5" s="2" t="s">
        <v>39</v>
      </c>
      <c r="H5" s="2"/>
      <c r="I5" s="5"/>
    </row>
    <row r="6" spans="4:9" ht="13.5" thickBot="1">
      <c r="D6" s="6"/>
      <c r="F6" s="7"/>
      <c r="H6" s="6"/>
      <c r="I6" s="6"/>
    </row>
    <row r="7" spans="1:9" ht="12.75">
      <c r="A7" s="119" t="s">
        <v>80</v>
      </c>
      <c r="B7" s="121" t="s">
        <v>3</v>
      </c>
      <c r="C7" s="121" t="s">
        <v>4</v>
      </c>
      <c r="D7" s="123" t="s">
        <v>83</v>
      </c>
      <c r="E7" s="123" t="s">
        <v>5</v>
      </c>
      <c r="F7" s="121" t="s">
        <v>6</v>
      </c>
      <c r="G7" s="127" t="s">
        <v>7</v>
      </c>
      <c r="H7" s="127"/>
      <c r="I7" s="128" t="s">
        <v>8</v>
      </c>
    </row>
    <row r="8" spans="1:9" ht="57" thickBot="1">
      <c r="A8" s="120"/>
      <c r="B8" s="122"/>
      <c r="C8" s="122"/>
      <c r="D8" s="122"/>
      <c r="E8" s="122"/>
      <c r="F8" s="122"/>
      <c r="G8" s="105" t="s">
        <v>9</v>
      </c>
      <c r="H8" s="105" t="s">
        <v>10</v>
      </c>
      <c r="I8" s="129"/>
    </row>
    <row r="9" spans="1:9" ht="89.25">
      <c r="A9" s="100">
        <v>1</v>
      </c>
      <c r="B9" s="130" t="s">
        <v>12</v>
      </c>
      <c r="C9" s="101" t="s">
        <v>46</v>
      </c>
      <c r="D9" s="101" t="s">
        <v>73</v>
      </c>
      <c r="E9" s="102">
        <v>0.5</v>
      </c>
      <c r="F9" s="103" t="s">
        <v>88</v>
      </c>
      <c r="G9" s="90">
        <v>1</v>
      </c>
      <c r="H9" s="90">
        <v>0</v>
      </c>
      <c r="I9" s="104"/>
    </row>
    <row r="10" spans="1:9" ht="140.25">
      <c r="A10" s="28">
        <v>2</v>
      </c>
      <c r="B10" s="115"/>
      <c r="C10" s="17" t="s">
        <v>47</v>
      </c>
      <c r="D10" s="60" t="s">
        <v>48</v>
      </c>
      <c r="E10" s="16">
        <v>0.15</v>
      </c>
      <c r="F10" s="54" t="s">
        <v>89</v>
      </c>
      <c r="G10" s="45">
        <v>1</v>
      </c>
      <c r="H10" s="45">
        <v>0.2</v>
      </c>
      <c r="I10" s="32"/>
    </row>
    <row r="11" spans="1:9" ht="216.75">
      <c r="A11" s="28">
        <v>3</v>
      </c>
      <c r="B11" s="115"/>
      <c r="C11" s="132" t="s">
        <v>49</v>
      </c>
      <c r="D11" s="17" t="s">
        <v>50</v>
      </c>
      <c r="E11" s="16">
        <v>0.07</v>
      </c>
      <c r="F11" s="54" t="s">
        <v>90</v>
      </c>
      <c r="G11" s="45">
        <v>1</v>
      </c>
      <c r="H11" s="45">
        <v>1</v>
      </c>
      <c r="I11" s="32"/>
    </row>
    <row r="12" spans="1:9" ht="51">
      <c r="A12" s="28">
        <v>4</v>
      </c>
      <c r="B12" s="115"/>
      <c r="C12" s="133"/>
      <c r="D12" s="17" t="s">
        <v>51</v>
      </c>
      <c r="E12" s="16">
        <v>0.8</v>
      </c>
      <c r="F12" s="54" t="s">
        <v>109</v>
      </c>
      <c r="G12" s="45">
        <v>1</v>
      </c>
      <c r="H12" s="45">
        <v>1</v>
      </c>
      <c r="I12" s="32"/>
    </row>
    <row r="13" spans="1:9" ht="102">
      <c r="A13" s="28">
        <v>5</v>
      </c>
      <c r="B13" s="115"/>
      <c r="C13" s="131" t="s">
        <v>52</v>
      </c>
      <c r="D13" s="18" t="s">
        <v>75</v>
      </c>
      <c r="E13" s="16">
        <v>0.4</v>
      </c>
      <c r="F13" s="54" t="s">
        <v>91</v>
      </c>
      <c r="G13" s="45">
        <v>1</v>
      </c>
      <c r="H13" s="45">
        <v>1</v>
      </c>
      <c r="I13" s="32"/>
    </row>
    <row r="14" spans="1:9" ht="89.25">
      <c r="A14" s="28">
        <v>6</v>
      </c>
      <c r="B14" s="115"/>
      <c r="C14" s="131"/>
      <c r="D14" s="17" t="s">
        <v>53</v>
      </c>
      <c r="E14" s="19">
        <v>0.05</v>
      </c>
      <c r="F14" s="54" t="s">
        <v>92</v>
      </c>
      <c r="G14" s="45">
        <v>1</v>
      </c>
      <c r="H14" s="45">
        <v>1</v>
      </c>
      <c r="I14" s="32"/>
    </row>
    <row r="15" spans="1:9" ht="89.25">
      <c r="A15" s="28">
        <v>7</v>
      </c>
      <c r="B15" s="115"/>
      <c r="C15" s="17" t="s">
        <v>54</v>
      </c>
      <c r="D15" s="17" t="s">
        <v>55</v>
      </c>
      <c r="E15" s="19">
        <v>1</v>
      </c>
      <c r="F15" s="54" t="s">
        <v>94</v>
      </c>
      <c r="G15" s="45">
        <v>1</v>
      </c>
      <c r="H15" s="45">
        <v>1</v>
      </c>
      <c r="I15" s="32"/>
    </row>
    <row r="16" spans="1:9" ht="191.25">
      <c r="A16" s="28">
        <v>8</v>
      </c>
      <c r="B16" s="115"/>
      <c r="C16" s="17" t="s">
        <v>56</v>
      </c>
      <c r="D16" s="17" t="s">
        <v>57</v>
      </c>
      <c r="E16" s="20">
        <v>200</v>
      </c>
      <c r="F16" s="54" t="s">
        <v>93</v>
      </c>
      <c r="G16" s="45">
        <v>1</v>
      </c>
      <c r="H16" s="45">
        <f>600/200</f>
        <v>3</v>
      </c>
      <c r="I16" s="32"/>
    </row>
    <row r="17" spans="1:9" ht="63.75">
      <c r="A17" s="28">
        <v>9</v>
      </c>
      <c r="B17" s="115"/>
      <c r="C17" s="112" t="s">
        <v>58</v>
      </c>
      <c r="D17" s="17" t="s">
        <v>59</v>
      </c>
      <c r="E17" s="19">
        <v>0</v>
      </c>
      <c r="F17" s="54" t="s">
        <v>95</v>
      </c>
      <c r="G17" s="45">
        <v>1</v>
      </c>
      <c r="H17" s="45">
        <v>1</v>
      </c>
      <c r="I17" s="32"/>
    </row>
    <row r="18" spans="1:9" ht="178.5">
      <c r="A18" s="28">
        <v>10</v>
      </c>
      <c r="B18" s="115"/>
      <c r="C18" s="112"/>
      <c r="D18" s="17" t="s">
        <v>60</v>
      </c>
      <c r="E18" s="19">
        <v>0.06</v>
      </c>
      <c r="F18" s="54" t="s">
        <v>96</v>
      </c>
      <c r="G18" s="45">
        <v>1</v>
      </c>
      <c r="H18" s="45">
        <v>1</v>
      </c>
      <c r="I18" s="32"/>
    </row>
    <row r="19" spans="1:9" ht="229.5">
      <c r="A19" s="99"/>
      <c r="B19" s="115"/>
      <c r="C19" s="17" t="s">
        <v>61</v>
      </c>
      <c r="D19" s="17" t="s">
        <v>62</v>
      </c>
      <c r="E19" s="20">
        <f>17+10+22+16</f>
        <v>65</v>
      </c>
      <c r="F19" s="54" t="s">
        <v>44</v>
      </c>
      <c r="G19" s="45">
        <v>1</v>
      </c>
      <c r="H19" s="45">
        <f>76/65</f>
        <v>1.1692307692307693</v>
      </c>
      <c r="I19" s="32"/>
    </row>
    <row r="20" spans="1:9" ht="38.25">
      <c r="A20" s="28">
        <v>11</v>
      </c>
      <c r="B20" s="115"/>
      <c r="C20" s="17" t="s">
        <v>63</v>
      </c>
      <c r="D20" s="17" t="s">
        <v>64</v>
      </c>
      <c r="E20" s="19">
        <v>1</v>
      </c>
      <c r="F20" s="78" t="s">
        <v>2</v>
      </c>
      <c r="G20" s="45"/>
      <c r="H20" s="45"/>
      <c r="I20" s="32"/>
    </row>
    <row r="21" spans="1:9" ht="140.25">
      <c r="A21" s="28">
        <v>14</v>
      </c>
      <c r="B21" s="115"/>
      <c r="C21" s="17" t="s">
        <v>65</v>
      </c>
      <c r="D21" s="17" t="s">
        <v>66</v>
      </c>
      <c r="E21" s="21">
        <v>100</v>
      </c>
      <c r="F21" s="54" t="s">
        <v>97</v>
      </c>
      <c r="G21" s="45">
        <v>1</v>
      </c>
      <c r="H21" s="52">
        <f>89.1287/100</f>
        <v>0.8912869999999999</v>
      </c>
      <c r="I21" s="32"/>
    </row>
    <row r="22" spans="1:9" ht="165.75">
      <c r="A22" s="28">
        <v>15</v>
      </c>
      <c r="B22" s="115"/>
      <c r="C22" s="61" t="s">
        <v>67</v>
      </c>
      <c r="D22" s="17" t="s">
        <v>68</v>
      </c>
      <c r="E22" s="22">
        <v>7</v>
      </c>
      <c r="F22" s="54" t="s">
        <v>98</v>
      </c>
      <c r="G22" s="45">
        <v>1</v>
      </c>
      <c r="H22" s="52">
        <f>9/7</f>
        <v>1.2857142857142858</v>
      </c>
      <c r="I22" s="32"/>
    </row>
    <row r="23" spans="1:9" ht="301.5" customHeight="1">
      <c r="A23" s="28">
        <v>16</v>
      </c>
      <c r="B23" s="115"/>
      <c r="C23" s="17" t="s">
        <v>69</v>
      </c>
      <c r="D23" s="17" t="s">
        <v>70</v>
      </c>
      <c r="E23" s="21">
        <v>1</v>
      </c>
      <c r="F23" s="54" t="s">
        <v>99</v>
      </c>
      <c r="G23" s="45">
        <v>1</v>
      </c>
      <c r="H23" s="45">
        <v>1</v>
      </c>
      <c r="I23" s="32"/>
    </row>
    <row r="24" spans="1:9" ht="178.5">
      <c r="A24" s="28">
        <v>17</v>
      </c>
      <c r="B24" s="115"/>
      <c r="C24" s="112" t="s">
        <v>71</v>
      </c>
      <c r="D24" s="17" t="s">
        <v>72</v>
      </c>
      <c r="E24" s="21">
        <v>23</v>
      </c>
      <c r="F24" s="54" t="s">
        <v>100</v>
      </c>
      <c r="G24" s="45">
        <v>1</v>
      </c>
      <c r="H24" s="45">
        <f>52/23</f>
        <v>2.260869565217391</v>
      </c>
      <c r="I24" s="32"/>
    </row>
    <row r="25" spans="1:9" ht="39" thickBot="1">
      <c r="A25" s="29">
        <v>18</v>
      </c>
      <c r="B25" s="116"/>
      <c r="C25" s="113"/>
      <c r="D25" s="30" t="s">
        <v>74</v>
      </c>
      <c r="E25" s="31">
        <v>0.5</v>
      </c>
      <c r="F25" s="93" t="s">
        <v>110</v>
      </c>
      <c r="G25" s="46">
        <v>1</v>
      </c>
      <c r="H25" s="46">
        <v>1</v>
      </c>
      <c r="I25" s="33"/>
    </row>
  </sheetData>
  <sheetProtection/>
  <mergeCells count="18">
    <mergeCell ref="A1:I1"/>
    <mergeCell ref="A2:I2"/>
    <mergeCell ref="G7:H7"/>
    <mergeCell ref="I7:I8"/>
    <mergeCell ref="B9:B25"/>
    <mergeCell ref="C17:C18"/>
    <mergeCell ref="C24:C25"/>
    <mergeCell ref="C13:C14"/>
    <mergeCell ref="C11:C12"/>
    <mergeCell ref="A3:C3"/>
    <mergeCell ref="A4:F4"/>
    <mergeCell ref="A5:D5"/>
    <mergeCell ref="A7:A8"/>
    <mergeCell ref="B7:B8"/>
    <mergeCell ref="C7:C8"/>
    <mergeCell ref="D7:D8"/>
    <mergeCell ref="E7:E8"/>
    <mergeCell ref="F7:F8"/>
  </mergeCells>
  <printOptions/>
  <pageMargins left="0.2362204724409449" right="0.5118110236220472" top="0.35433070866141736" bottom="0.2755905511811024" header="0.31496062992125984" footer="0.31496062992125984"/>
  <pageSetup horizontalDpi="300" verticalDpi="300" orientation="landscape" scale="70" r:id="rId3"/>
  <legacyDrawing r:id="rId2"/>
</worksheet>
</file>

<file path=xl/worksheets/sheet3.xml><?xml version="1.0" encoding="utf-8"?>
<worksheet xmlns="http://schemas.openxmlformats.org/spreadsheetml/2006/main" xmlns:r="http://schemas.openxmlformats.org/officeDocument/2006/relationships">
  <dimension ref="A1:K18"/>
  <sheetViews>
    <sheetView zoomScalePageLayoutView="0" workbookViewId="0" topLeftCell="A1">
      <selection activeCell="F6" sqref="F6"/>
    </sheetView>
  </sheetViews>
  <sheetFormatPr defaultColWidth="11.421875" defaultRowHeight="12.75"/>
  <cols>
    <col min="1" max="1" width="3.00390625" style="0" bestFit="1" customWidth="1"/>
    <col min="2" max="2" width="30.7109375" style="0" customWidth="1"/>
    <col min="3" max="3" width="13.57421875" style="0" customWidth="1"/>
    <col min="5" max="5" width="12.8515625" style="0" customWidth="1"/>
    <col min="6" max="6" width="12.421875" style="0" customWidth="1"/>
    <col min="10" max="10" width="18.28125" style="0" customWidth="1"/>
    <col min="11" max="11" width="32.28125" style="0" customWidth="1"/>
  </cols>
  <sheetData>
    <row r="1" spans="1:11" ht="15">
      <c r="A1" s="144" t="s">
        <v>16</v>
      </c>
      <c r="B1" s="144"/>
      <c r="C1" s="144"/>
      <c r="D1" s="144"/>
      <c r="E1" s="144"/>
      <c r="F1" s="144"/>
      <c r="G1" s="144"/>
      <c r="H1" s="144"/>
      <c r="I1" s="144"/>
      <c r="J1" s="144"/>
      <c r="K1" s="144"/>
    </row>
    <row r="2" spans="1:11" ht="15">
      <c r="A2" s="144" t="s">
        <v>17</v>
      </c>
      <c r="B2" s="144"/>
      <c r="C2" s="144"/>
      <c r="D2" s="144"/>
      <c r="E2" s="144"/>
      <c r="F2" s="144"/>
      <c r="G2" s="144"/>
      <c r="H2" s="144"/>
      <c r="I2" s="144"/>
      <c r="J2" s="144"/>
      <c r="K2" s="144"/>
    </row>
    <row r="3" spans="1:11" ht="15">
      <c r="A3" s="34"/>
      <c r="B3" s="34"/>
      <c r="C3" s="34"/>
      <c r="D3" s="34"/>
      <c r="E3" s="34"/>
      <c r="F3" s="34"/>
      <c r="G3" s="34"/>
      <c r="H3" s="34"/>
      <c r="I3" s="34"/>
      <c r="J3" s="34"/>
      <c r="K3" s="34"/>
    </row>
    <row r="4" spans="1:11" ht="15">
      <c r="A4" s="63" t="s">
        <v>18</v>
      </c>
      <c r="B4" s="63"/>
      <c r="C4" s="79"/>
      <c r="D4" s="63"/>
      <c r="E4" s="63"/>
      <c r="F4" s="63"/>
      <c r="G4" s="63"/>
      <c r="H4" s="63"/>
      <c r="I4" s="34"/>
      <c r="J4" s="34"/>
      <c r="K4" s="35"/>
    </row>
    <row r="5" spans="1:11" ht="15">
      <c r="A5" s="63" t="s">
        <v>19</v>
      </c>
      <c r="B5" s="63"/>
      <c r="C5" s="63"/>
      <c r="D5" s="63"/>
      <c r="E5" s="63"/>
      <c r="F5" s="63"/>
      <c r="G5" s="36"/>
      <c r="H5" s="36"/>
      <c r="I5" s="34"/>
      <c r="J5" s="34"/>
      <c r="K5" s="35"/>
    </row>
    <row r="6" spans="1:11" ht="15">
      <c r="A6" s="63" t="s">
        <v>20</v>
      </c>
      <c r="B6" s="63"/>
      <c r="C6" s="63"/>
      <c r="D6" s="63"/>
      <c r="E6" s="63"/>
      <c r="F6" s="63"/>
      <c r="G6" s="63"/>
      <c r="H6" s="63"/>
      <c r="I6" s="34"/>
      <c r="J6" s="34"/>
      <c r="K6" s="35"/>
    </row>
    <row r="7" spans="1:11" ht="15">
      <c r="A7" s="62" t="s">
        <v>34</v>
      </c>
      <c r="B7" s="62"/>
      <c r="C7" s="62"/>
      <c r="D7" s="62"/>
      <c r="E7" s="62"/>
      <c r="F7" s="62"/>
      <c r="G7" s="62"/>
      <c r="H7" s="62"/>
      <c r="I7" s="40"/>
      <c r="J7" s="40"/>
      <c r="K7" s="40"/>
    </row>
    <row r="8" spans="1:11" ht="13.5" thickBot="1">
      <c r="A8" s="37"/>
      <c r="B8" s="38"/>
      <c r="C8" s="39"/>
      <c r="D8" s="39"/>
      <c r="E8" s="39"/>
      <c r="F8" s="39"/>
      <c r="G8" s="39"/>
      <c r="H8" s="39"/>
      <c r="I8" s="39"/>
      <c r="J8" s="39"/>
      <c r="K8" s="38"/>
    </row>
    <row r="9" spans="1:11" ht="34.5" thickBot="1">
      <c r="A9" s="23" t="s">
        <v>80</v>
      </c>
      <c r="B9" s="24" t="s">
        <v>21</v>
      </c>
      <c r="C9" s="24" t="s">
        <v>22</v>
      </c>
      <c r="D9" s="24" t="s">
        <v>85</v>
      </c>
      <c r="E9" s="24" t="s">
        <v>86</v>
      </c>
      <c r="F9" s="24" t="s">
        <v>87</v>
      </c>
      <c r="G9" s="24" t="s">
        <v>23</v>
      </c>
      <c r="H9" s="24" t="s">
        <v>24</v>
      </c>
      <c r="I9" s="24" t="s">
        <v>25</v>
      </c>
      <c r="J9" s="24" t="s">
        <v>26</v>
      </c>
      <c r="K9" s="26" t="s">
        <v>27</v>
      </c>
    </row>
    <row r="10" spans="1:11" ht="36" customHeight="1" thickBot="1">
      <c r="A10" s="47">
        <v>1</v>
      </c>
      <c r="B10" s="85" t="s">
        <v>111</v>
      </c>
      <c r="C10" s="146" t="s">
        <v>35</v>
      </c>
      <c r="D10" s="146" t="s">
        <v>36</v>
      </c>
      <c r="E10" s="146" t="s">
        <v>37</v>
      </c>
      <c r="F10" s="146" t="s">
        <v>15</v>
      </c>
      <c r="G10" s="86">
        <v>40134</v>
      </c>
      <c r="H10" s="87">
        <v>40543</v>
      </c>
      <c r="I10" s="146" t="s">
        <v>38</v>
      </c>
      <c r="J10" s="88">
        <v>260000000</v>
      </c>
      <c r="K10" s="89" t="s">
        <v>73</v>
      </c>
    </row>
    <row r="11" spans="1:11" ht="204">
      <c r="A11" s="50">
        <v>2</v>
      </c>
      <c r="B11" s="84" t="s">
        <v>112</v>
      </c>
      <c r="C11" s="147"/>
      <c r="D11" s="147"/>
      <c r="E11" s="147"/>
      <c r="F11" s="147"/>
      <c r="G11" s="83">
        <v>40177</v>
      </c>
      <c r="H11" s="83">
        <v>40543</v>
      </c>
      <c r="I11" s="147"/>
      <c r="J11" s="71">
        <v>379800000</v>
      </c>
      <c r="K11" s="89" t="s">
        <v>101</v>
      </c>
    </row>
    <row r="12" spans="1:11" ht="48">
      <c r="A12" s="50">
        <v>3</v>
      </c>
      <c r="B12" s="69" t="s">
        <v>113</v>
      </c>
      <c r="C12" s="147"/>
      <c r="D12" s="147"/>
      <c r="E12" s="147"/>
      <c r="F12" s="147"/>
      <c r="G12" s="67">
        <v>40169</v>
      </c>
      <c r="H12" s="66">
        <v>40543</v>
      </c>
      <c r="I12" s="147"/>
      <c r="J12" s="71">
        <v>200000000</v>
      </c>
      <c r="K12" s="145" t="s">
        <v>62</v>
      </c>
    </row>
    <row r="13" spans="1:11" ht="36">
      <c r="A13" s="50">
        <v>4</v>
      </c>
      <c r="B13" s="69" t="s">
        <v>114</v>
      </c>
      <c r="C13" s="147"/>
      <c r="D13" s="147"/>
      <c r="E13" s="147"/>
      <c r="F13" s="147"/>
      <c r="G13" s="67">
        <v>40164</v>
      </c>
      <c r="H13" s="66">
        <v>40543</v>
      </c>
      <c r="I13" s="147"/>
      <c r="J13" s="71">
        <v>30000000</v>
      </c>
      <c r="K13" s="145"/>
    </row>
    <row r="14" spans="1:11" ht="48">
      <c r="A14" s="50">
        <v>5</v>
      </c>
      <c r="B14" s="69" t="s">
        <v>115</v>
      </c>
      <c r="C14" s="147"/>
      <c r="D14" s="147"/>
      <c r="E14" s="147"/>
      <c r="F14" s="147"/>
      <c r="G14" s="67">
        <v>40163</v>
      </c>
      <c r="H14" s="66">
        <v>40543</v>
      </c>
      <c r="I14" s="147"/>
      <c r="J14" s="71">
        <v>349026700</v>
      </c>
      <c r="K14" s="68" t="s">
        <v>66</v>
      </c>
    </row>
    <row r="15" spans="1:11" ht="36">
      <c r="A15" s="138">
        <v>6</v>
      </c>
      <c r="B15" s="140" t="s">
        <v>116</v>
      </c>
      <c r="C15" s="147"/>
      <c r="D15" s="147"/>
      <c r="E15" s="147"/>
      <c r="F15" s="147"/>
      <c r="G15" s="136">
        <v>40164</v>
      </c>
      <c r="H15" s="134">
        <v>40543</v>
      </c>
      <c r="I15" s="147"/>
      <c r="J15" s="149">
        <v>71000000</v>
      </c>
      <c r="K15" s="68" t="s">
        <v>68</v>
      </c>
    </row>
    <row r="16" spans="1:11" ht="48">
      <c r="A16" s="138"/>
      <c r="B16" s="141"/>
      <c r="C16" s="147"/>
      <c r="D16" s="147"/>
      <c r="E16" s="147"/>
      <c r="F16" s="147"/>
      <c r="G16" s="136"/>
      <c r="H16" s="134"/>
      <c r="I16" s="147"/>
      <c r="J16" s="149"/>
      <c r="K16" s="68" t="s">
        <v>70</v>
      </c>
    </row>
    <row r="17" spans="1:11" ht="36">
      <c r="A17" s="138">
        <v>7</v>
      </c>
      <c r="B17" s="142" t="s">
        <v>117</v>
      </c>
      <c r="C17" s="147"/>
      <c r="D17" s="147"/>
      <c r="E17" s="147"/>
      <c r="F17" s="147"/>
      <c r="G17" s="136">
        <v>40164</v>
      </c>
      <c r="H17" s="134">
        <v>40543</v>
      </c>
      <c r="I17" s="147"/>
      <c r="J17" s="149">
        <v>24000000</v>
      </c>
      <c r="K17" s="68" t="s">
        <v>72</v>
      </c>
    </row>
    <row r="18" spans="1:11" ht="24.75" thickBot="1">
      <c r="A18" s="139"/>
      <c r="B18" s="143"/>
      <c r="C18" s="148"/>
      <c r="D18" s="148"/>
      <c r="E18" s="148"/>
      <c r="F18" s="148"/>
      <c r="G18" s="137"/>
      <c r="H18" s="135"/>
      <c r="I18" s="148"/>
      <c r="J18" s="137"/>
      <c r="K18" s="70" t="s">
        <v>74</v>
      </c>
    </row>
  </sheetData>
  <sheetProtection/>
  <mergeCells count="18">
    <mergeCell ref="A1:K1"/>
    <mergeCell ref="A2:K2"/>
    <mergeCell ref="K12:K13"/>
    <mergeCell ref="C10:C18"/>
    <mergeCell ref="D10:D18"/>
    <mergeCell ref="E10:E18"/>
    <mergeCell ref="F10:F18"/>
    <mergeCell ref="I10:I18"/>
    <mergeCell ref="J15:J16"/>
    <mergeCell ref="J17:J18"/>
    <mergeCell ref="H15:H16"/>
    <mergeCell ref="H17:H18"/>
    <mergeCell ref="G15:G16"/>
    <mergeCell ref="G17:G18"/>
    <mergeCell ref="A15:A16"/>
    <mergeCell ref="A17:A18"/>
    <mergeCell ref="B15:B16"/>
    <mergeCell ref="B17:B18"/>
  </mergeCells>
  <printOptions/>
  <pageMargins left="0.2362204724409449" right="0.5118110236220472" top="0.3937007874015748" bottom="0.7480314960629921" header="0.31496062992125984" footer="0.31496062992125984"/>
  <pageSetup horizontalDpi="300" verticalDpi="300" orientation="landscape" scale="75" r:id="rId1"/>
</worksheet>
</file>

<file path=xl/worksheets/sheet4.xml><?xml version="1.0" encoding="utf-8"?>
<worksheet xmlns="http://schemas.openxmlformats.org/spreadsheetml/2006/main" xmlns:r="http://schemas.openxmlformats.org/officeDocument/2006/relationships">
  <dimension ref="A1:I24"/>
  <sheetViews>
    <sheetView tabSelected="1" zoomScale="85" zoomScaleNormal="85" zoomScalePageLayoutView="0" workbookViewId="0" topLeftCell="A1">
      <selection activeCell="B21" sqref="B21"/>
    </sheetView>
  </sheetViews>
  <sheetFormatPr defaultColWidth="11.421875" defaultRowHeight="12.75"/>
  <cols>
    <col min="1" max="1" width="3.00390625" style="0" bestFit="1" customWidth="1"/>
    <col min="2" max="2" width="18.7109375" style="0" customWidth="1"/>
    <col min="3" max="3" width="16.57421875" style="0" customWidth="1"/>
    <col min="4" max="4" width="17.421875" style="0" customWidth="1"/>
    <col min="5" max="5" width="57.140625" style="0" customWidth="1"/>
    <col min="7" max="7" width="14.421875" style="0" customWidth="1"/>
    <col min="8" max="8" width="13.28125" style="0" customWidth="1"/>
    <col min="9" max="9" width="15.7109375" style="0" customWidth="1"/>
  </cols>
  <sheetData>
    <row r="1" spans="1:9" ht="15">
      <c r="A1" s="144" t="s">
        <v>28</v>
      </c>
      <c r="B1" s="144"/>
      <c r="C1" s="144"/>
      <c r="D1" s="144"/>
      <c r="E1" s="144"/>
      <c r="F1" s="144"/>
      <c r="G1" s="144"/>
      <c r="H1" s="144"/>
      <c r="I1" s="144"/>
    </row>
    <row r="2" spans="1:9" ht="15">
      <c r="A2" s="144" t="s">
        <v>17</v>
      </c>
      <c r="B2" s="144"/>
      <c r="C2" s="144"/>
      <c r="D2" s="144"/>
      <c r="E2" s="144"/>
      <c r="F2" s="144"/>
      <c r="G2" s="144"/>
      <c r="H2" s="144"/>
      <c r="I2" s="144"/>
    </row>
    <row r="3" spans="1:9" ht="15">
      <c r="A3" s="144"/>
      <c r="B3" s="144"/>
      <c r="C3" s="144"/>
      <c r="D3" s="144"/>
      <c r="E3" s="144"/>
      <c r="F3" s="144"/>
      <c r="G3" s="144"/>
      <c r="H3" s="144"/>
      <c r="I3" s="144"/>
    </row>
    <row r="4" spans="1:9" ht="15">
      <c r="A4" s="161" t="s">
        <v>18</v>
      </c>
      <c r="B4" s="161"/>
      <c r="C4" s="161"/>
      <c r="D4" s="161"/>
      <c r="E4" s="161"/>
      <c r="F4" s="161"/>
      <c r="G4" s="161"/>
      <c r="H4" s="161"/>
      <c r="I4" s="34"/>
    </row>
    <row r="5" spans="1:9" ht="15">
      <c r="A5" s="161" t="s">
        <v>19</v>
      </c>
      <c r="B5" s="161"/>
      <c r="C5" s="161"/>
      <c r="D5" s="161"/>
      <c r="E5" s="161"/>
      <c r="F5" s="161"/>
      <c r="G5" s="36"/>
      <c r="H5" s="36"/>
      <c r="I5" s="34"/>
    </row>
    <row r="6" spans="1:9" ht="15">
      <c r="A6" s="161" t="s">
        <v>20</v>
      </c>
      <c r="B6" s="161"/>
      <c r="C6" s="161"/>
      <c r="D6" s="161"/>
      <c r="E6" s="161"/>
      <c r="F6" s="161"/>
      <c r="G6" s="161"/>
      <c r="H6" s="161"/>
      <c r="I6" s="34"/>
    </row>
    <row r="7" spans="1:9" ht="15">
      <c r="A7" s="164" t="s">
        <v>34</v>
      </c>
      <c r="B7" s="164"/>
      <c r="C7" s="164"/>
      <c r="D7" s="164"/>
      <c r="E7" s="164"/>
      <c r="F7" s="164"/>
      <c r="G7" s="164"/>
      <c r="H7" s="164"/>
      <c r="I7" s="40"/>
    </row>
    <row r="8" spans="1:9" ht="15.75" thickBot="1">
      <c r="A8" s="41"/>
      <c r="B8" s="41"/>
      <c r="C8" s="41"/>
      <c r="D8" s="41"/>
      <c r="E8" s="41"/>
      <c r="F8" s="41"/>
      <c r="G8" s="41"/>
      <c r="H8" s="41"/>
      <c r="I8" s="40"/>
    </row>
    <row r="9" spans="1:9" ht="12.75">
      <c r="A9" s="119" t="s">
        <v>80</v>
      </c>
      <c r="B9" s="121" t="s">
        <v>21</v>
      </c>
      <c r="C9" s="121" t="s">
        <v>81</v>
      </c>
      <c r="D9" s="121" t="s">
        <v>86</v>
      </c>
      <c r="E9" s="153" t="s">
        <v>29</v>
      </c>
      <c r="F9" s="153" t="s">
        <v>7</v>
      </c>
      <c r="G9" s="153"/>
      <c r="H9" s="153"/>
      <c r="I9" s="162" t="s">
        <v>30</v>
      </c>
    </row>
    <row r="10" spans="1:9" ht="34.5" thickBot="1">
      <c r="A10" s="150"/>
      <c r="B10" s="151"/>
      <c r="C10" s="151"/>
      <c r="D10" s="152"/>
      <c r="E10" s="154"/>
      <c r="F10" s="42" t="s">
        <v>31</v>
      </c>
      <c r="G10" s="42" t="s">
        <v>32</v>
      </c>
      <c r="H10" s="42" t="s">
        <v>33</v>
      </c>
      <c r="I10" s="163"/>
    </row>
    <row r="11" spans="1:9" ht="63.75">
      <c r="A11" s="47">
        <v>1</v>
      </c>
      <c r="B11" s="48" t="s">
        <v>111</v>
      </c>
      <c r="C11" s="171" t="s">
        <v>35</v>
      </c>
      <c r="D11" s="171" t="s">
        <v>37</v>
      </c>
      <c r="E11" s="55" t="s">
        <v>103</v>
      </c>
      <c r="F11" s="44">
        <v>1</v>
      </c>
      <c r="G11" s="44">
        <v>0</v>
      </c>
      <c r="H11" s="44">
        <v>0</v>
      </c>
      <c r="I11" s="49"/>
    </row>
    <row r="12" spans="1:9" ht="102">
      <c r="A12" s="155">
        <v>2</v>
      </c>
      <c r="B12" s="158" t="s">
        <v>112</v>
      </c>
      <c r="C12" s="172"/>
      <c r="D12" s="172"/>
      <c r="E12" s="56" t="s">
        <v>102</v>
      </c>
      <c r="F12" s="165">
        <v>1</v>
      </c>
      <c r="G12" s="165">
        <f>282931278/379800000</f>
        <v>0.7449480726698262</v>
      </c>
      <c r="H12" s="165">
        <v>0.9</v>
      </c>
      <c r="I12" s="168"/>
    </row>
    <row r="13" spans="1:9" ht="114.75">
      <c r="A13" s="156"/>
      <c r="B13" s="159"/>
      <c r="C13" s="172"/>
      <c r="D13" s="172"/>
      <c r="E13" s="57" t="s">
        <v>0</v>
      </c>
      <c r="F13" s="166"/>
      <c r="G13" s="166"/>
      <c r="H13" s="166"/>
      <c r="I13" s="169"/>
    </row>
    <row r="14" spans="1:9" ht="63.75">
      <c r="A14" s="156"/>
      <c r="B14" s="159"/>
      <c r="C14" s="172"/>
      <c r="D14" s="172"/>
      <c r="E14" s="57" t="s">
        <v>40</v>
      </c>
      <c r="F14" s="166"/>
      <c r="G14" s="166"/>
      <c r="H14" s="166"/>
      <c r="I14" s="169"/>
    </row>
    <row r="15" spans="1:9" ht="127.5">
      <c r="A15" s="156"/>
      <c r="B15" s="159"/>
      <c r="C15" s="172"/>
      <c r="D15" s="172"/>
      <c r="E15" s="57" t="s">
        <v>41</v>
      </c>
      <c r="F15" s="166"/>
      <c r="G15" s="166"/>
      <c r="H15" s="166"/>
      <c r="I15" s="169"/>
    </row>
    <row r="16" spans="1:9" ht="140.25">
      <c r="A16" s="156"/>
      <c r="B16" s="159"/>
      <c r="C16" s="172"/>
      <c r="D16" s="172"/>
      <c r="E16" s="57" t="s">
        <v>42</v>
      </c>
      <c r="F16" s="166"/>
      <c r="G16" s="166"/>
      <c r="H16" s="166"/>
      <c r="I16" s="169"/>
    </row>
    <row r="17" spans="1:9" ht="114.75">
      <c r="A17" s="156"/>
      <c r="B17" s="159"/>
      <c r="C17" s="172"/>
      <c r="D17" s="172"/>
      <c r="E17" s="57" t="s">
        <v>43</v>
      </c>
      <c r="F17" s="166"/>
      <c r="G17" s="166"/>
      <c r="H17" s="166"/>
      <c r="I17" s="169"/>
    </row>
    <row r="18" spans="1:9" ht="63.75">
      <c r="A18" s="157"/>
      <c r="B18" s="160"/>
      <c r="C18" s="172"/>
      <c r="D18" s="172"/>
      <c r="E18" s="58" t="s">
        <v>45</v>
      </c>
      <c r="F18" s="167"/>
      <c r="G18" s="167"/>
      <c r="H18" s="167"/>
      <c r="I18" s="170"/>
    </row>
    <row r="19" spans="1:9" ht="153">
      <c r="A19" s="50">
        <v>3</v>
      </c>
      <c r="B19" s="43" t="s">
        <v>113</v>
      </c>
      <c r="C19" s="172"/>
      <c r="D19" s="172"/>
      <c r="E19" s="59" t="s">
        <v>104</v>
      </c>
      <c r="F19" s="45">
        <v>1</v>
      </c>
      <c r="G19" s="52">
        <f>198180000/200000000</f>
        <v>0.9909</v>
      </c>
      <c r="H19" s="45">
        <v>1.17</v>
      </c>
      <c r="I19" s="51"/>
    </row>
    <row r="20" spans="1:9" ht="216.75">
      <c r="A20" s="50">
        <v>4</v>
      </c>
      <c r="B20" s="43" t="s">
        <v>114</v>
      </c>
      <c r="C20" s="172"/>
      <c r="D20" s="172"/>
      <c r="E20" s="59" t="s">
        <v>1</v>
      </c>
      <c r="F20" s="45">
        <v>1</v>
      </c>
      <c r="G20" s="52">
        <f>29998800/30000000</f>
        <v>0.99996</v>
      </c>
      <c r="H20" s="45">
        <v>1</v>
      </c>
      <c r="I20" s="51"/>
    </row>
    <row r="21" spans="1:9" ht="140.25">
      <c r="A21" s="65">
        <v>5</v>
      </c>
      <c r="B21" s="82" t="s">
        <v>115</v>
      </c>
      <c r="C21" s="172"/>
      <c r="D21" s="172"/>
      <c r="E21" s="57" t="s">
        <v>105</v>
      </c>
      <c r="F21" s="64">
        <v>1</v>
      </c>
      <c r="G21" s="64">
        <f>282412999/349026700</f>
        <v>0.8091443978354664</v>
      </c>
      <c r="H21" s="64">
        <v>0.8913</v>
      </c>
      <c r="I21" s="53"/>
    </row>
    <row r="22" spans="1:9" ht="165.75">
      <c r="A22" s="91">
        <v>6</v>
      </c>
      <c r="B22" s="43" t="s">
        <v>118</v>
      </c>
      <c r="C22" s="172"/>
      <c r="D22" s="172"/>
      <c r="E22" s="54" t="s">
        <v>106</v>
      </c>
      <c r="F22" s="45">
        <v>1</v>
      </c>
      <c r="G22" s="98">
        <f>70970000/71000000</f>
        <v>0.9995774647887324</v>
      </c>
      <c r="H22" s="45">
        <v>1</v>
      </c>
      <c r="I22" s="51"/>
    </row>
    <row r="23" spans="1:9" ht="216.75">
      <c r="A23" s="91"/>
      <c r="B23" s="43"/>
      <c r="C23" s="172"/>
      <c r="D23" s="172"/>
      <c r="E23" s="54" t="s">
        <v>107</v>
      </c>
      <c r="F23" s="80"/>
      <c r="G23" s="81"/>
      <c r="H23" s="80"/>
      <c r="I23" s="51"/>
    </row>
    <row r="24" spans="1:9" ht="192" thickBot="1">
      <c r="A24" s="92">
        <v>7</v>
      </c>
      <c r="B24" s="97" t="s">
        <v>117</v>
      </c>
      <c r="C24" s="173"/>
      <c r="D24" s="173"/>
      <c r="E24" s="93" t="s">
        <v>108</v>
      </c>
      <c r="F24" s="94">
        <v>1</v>
      </c>
      <c r="G24" s="95">
        <f>23616000/24000000</f>
        <v>0.984</v>
      </c>
      <c r="H24" s="94">
        <v>1</v>
      </c>
      <c r="I24" s="96"/>
    </row>
  </sheetData>
  <sheetProtection/>
  <mergeCells count="22">
    <mergeCell ref="G12:G18"/>
    <mergeCell ref="H12:H18"/>
    <mergeCell ref="I12:I18"/>
    <mergeCell ref="C11:C24"/>
    <mergeCell ref="D11:D24"/>
    <mergeCell ref="F12:F18"/>
    <mergeCell ref="A12:A18"/>
    <mergeCell ref="B12:B18"/>
    <mergeCell ref="A6:H6"/>
    <mergeCell ref="A1:I1"/>
    <mergeCell ref="A2:I2"/>
    <mergeCell ref="A3:I3"/>
    <mergeCell ref="A4:H4"/>
    <mergeCell ref="A5:F5"/>
    <mergeCell ref="I9:I10"/>
    <mergeCell ref="A7:H7"/>
    <mergeCell ref="A9:A10"/>
    <mergeCell ref="B9:B10"/>
    <mergeCell ref="C9:C10"/>
    <mergeCell ref="D9:D10"/>
    <mergeCell ref="E9:E10"/>
    <mergeCell ref="F9:H9"/>
  </mergeCells>
  <printOptions/>
  <pageMargins left="0.31496062992125984" right="0.5118110236220472" top="0.3937007874015748" bottom="0.25" header="0.31496062992125984" footer="0.31496062992125984"/>
  <pageSetup horizontalDpi="300" verticalDpi="3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planeacion04</dc:creator>
  <cp:keywords/>
  <dc:description/>
  <cp:lastModifiedBy>user</cp:lastModifiedBy>
  <cp:lastPrinted>2011-02-22T21:14:33Z</cp:lastPrinted>
  <dcterms:created xsi:type="dcterms:W3CDTF">2009-09-17T13:34:03Z</dcterms:created>
  <dcterms:modified xsi:type="dcterms:W3CDTF">2011-02-23T20:50:37Z</dcterms:modified>
  <cp:category/>
  <cp:version/>
  <cp:contentType/>
  <cp:contentStatus/>
</cp:coreProperties>
</file>