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791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>
    <definedName name="_xlnm.Print_Titles" localSheetId="1">'4a'!$1:$9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comments3.xml><?xml version="1.0" encoding="utf-8"?>
<comments xmlns="http://schemas.openxmlformats.org/spreadsheetml/2006/main">
  <authors>
    <author>planeacion04</author>
    <author>Usuario</author>
  </authors>
  <commentList>
    <comment ref="F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G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I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J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  <comment ref="I8" authorId="1">
      <text>
        <r>
          <rPr>
            <b/>
            <sz val="9"/>
            <rFont val="Tahoma"/>
            <family val="0"/>
          </rPr>
          <t>INVAP: SE INCLUYE COSTO DE PREDIOS, DEMOLICIONES Y DESALOJO DE MATERIALES, LOS 143' CORRESPONDEN SOLO A OBRA CIVIL - PAVIMENTACIÓN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<sst xmlns="http://schemas.openxmlformats.org/spreadsheetml/2006/main" count="104" uniqueCount="76">
  <si>
    <t xml:space="preserve">Se pavimentará 53.000 metros cuadrados de vías urbanas en concreto rígido, asfáltico o adoquín  </t>
  </si>
  <si>
    <t>Metros cuadrados de vías urbanas pavimentados en concreto rígido, asfáltico o adoquín  .</t>
  </si>
  <si>
    <t>Se construirá 18.750 metros cuadrados de apertura de nuevas vías.</t>
  </si>
  <si>
    <t>Metros cuadrados de apertura de nuevas vías.</t>
  </si>
  <si>
    <t>Se construirá y hará mantenimiento a 69.000 metros cuadrados de espacio público en andenes, zonas verdes, plazoletas y ciclorutas.</t>
  </si>
  <si>
    <t>Metros cuadrados de espacio público en andenes, zonas verdes, plazoletas y ciclorutas construidos y con mantenimiento.</t>
  </si>
  <si>
    <t>Se construirá 2 puentes vehiculares a nivel en sitios estratégicos de la ciudad (vía Carrera 23 Aquine-EMAS y vía ALKOSTO-Centenario)</t>
  </si>
  <si>
    <t>Puentes vehiculares a nivel construidos.</t>
  </si>
  <si>
    <t>Se construirá soluciones a 2 intersecciones a nivel sobre la avenida Panamericana.</t>
  </si>
  <si>
    <t>Intersecciones a nivel sobre la avenida Panamericana construidas.</t>
  </si>
  <si>
    <t>Pavimentación Fase IV  -  Barrio San Albano. Municipio de Pasto.</t>
  </si>
  <si>
    <t>Apertura vía carrera 28. Municipio de Pasto.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</si>
  <si>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</si>
  <si>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</si>
  <si>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</si>
  <si>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</si>
  <si>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</si>
  <si>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</si>
  <si>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</si>
  <si>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</si>
  <si>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</si>
  <si>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ACTIVIDADES 
(AVANCE PROGRAMADO PARA EL AÑO  2008)</t>
  </si>
  <si>
    <t>RECURSOS</t>
  </si>
  <si>
    <t>RESPONSABLES</t>
  </si>
  <si>
    <t>TIEMPO PROGRAMADO</t>
  </si>
  <si>
    <r>
      <t>PROGRAMA</t>
    </r>
    <r>
      <rPr>
        <sz val="10"/>
        <rFont val="Arial"/>
        <family val="0"/>
      </rPr>
      <t>: Vías para la movilidad y accesibilidad urbana - INVAP</t>
    </r>
  </si>
  <si>
    <t>Instituto de Valorización Municipal.</t>
  </si>
  <si>
    <t>Recursos propios - Sobretasa a la Gasolina</t>
  </si>
  <si>
    <t>Arq. Carlos Melo - Director Instituto de Valorización Municipal.</t>
  </si>
  <si>
    <t>1 año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</si>
  <si>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</si>
  <si>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</si>
  <si>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</si>
  <si>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</si>
  <si>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</si>
  <si>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</si>
  <si>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</si>
  <si>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</si>
  <si>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</si>
  <si>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t>INFORME PLAN DE INVERSION</t>
  </si>
  <si>
    <t>VIGENCIA 2009</t>
  </si>
  <si>
    <t>Programa</t>
  </si>
  <si>
    <t>Numero de radicación.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</si>
  <si>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</si>
  <si>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</si>
  <si>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</si>
  <si>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</si>
  <si>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</si>
  <si>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</si>
  <si>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</si>
  <si>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Descripción del proyecto</t>
  </si>
  <si>
    <t>Mejoramiento vía calle 12. Chapal. Municipio de Pasto. (Obra por tu ciudad)</t>
  </si>
  <si>
    <t>Vías para la movilidad y accesibilidad segura</t>
  </si>
  <si>
    <t>INVAP</t>
  </si>
  <si>
    <t xml:space="preserve">Apertura y pavimentación de la vía Aquine - Los Bomberos - Carrera 24 - EMAS.  Municipio de Pasto. </t>
  </si>
  <si>
    <t>Son productos del proyecto: 1. Metros cuadrados de vías pavimentadas y con obras de drenaje:  5,250.   2.   Personas beneficiadas por el mejoramiento de las condiciones de movilidad y urbanismo:  16,340.   Son componentes del proyecto:   Pavimento $832,840,556.   Acueducto:   $134,492,377.     Colector pluvial:  $92,196,036.   Colector sanitario:  $126,184,478.    Señalización:  $829,500.    AUI (30%):  $358,979,099.     INTERVENTORIA:  $131,119,208.</t>
  </si>
  <si>
    <t>Ampliación y pavimentación en concreto rígido de la carrera 28 con calles 20 y 20A.  Municipio de Pasto.</t>
  </si>
  <si>
    <t>Apertura y pavimentación de la vía San Albano. Fase III.  Municipio de Pasto.</t>
  </si>
  <si>
    <t>Son productos del proyecto: 1. Metros cuadrados de vías pavimentadas y con obras de drenaje:  3,510.   2.   Personas beneficiadas por el mejoramiento de las condiciones de movilidad y urbanismo:  20,970.   Son componentes del proyecto:   Preliminares, placa de concreto, andenes y zonas verdes, drenajes, acometidas domiciliarias, obras complementarias y señalización.  COSTO DIRECTO:  $300,283,832.    AUI (30%):  $90,085,150.     INTERVENTORIA:  $23,422,139.</t>
  </si>
  <si>
    <t>Son productos del proyecto: 1. Metros cuadrados de vías pavimentadas, plazoleta y obras de drenaje:  1,019.   2.   Personas beneficiadas por el mejoramiento de las condiciones de movilidad y urbanismo:  20,273.   Son componentes del proyecto:   Preliminares, pavimento, plazoleta y andenes, drenajes, recuperación pavimento calle 20 y señalización.  COSTO DIRECTO:  $104,037,025.    AUI (30%):  $31,211,108.     INTERVENTORIA:  $8,114,888</t>
  </si>
  <si>
    <t>Pavimentación vía Rio Blanco - Corazón de Jesús - La Floresta.  Fase II. Municipio de Pasto.</t>
  </si>
  <si>
    <t>REPETIDO - CORRESPONDE A AL No. 2008520010199</t>
  </si>
  <si>
    <t>ACTIVIDADES 
(AVANCE PROGRAMADO PARA EL AÑO  2009)  (3)</t>
  </si>
  <si>
    <t xml:space="preserve">El proyecto contempla la realización de estudios y diseños y adquisición de predios a nombre del Municipio y/o INVAP. Productos, la construcción de 3030 metros cuadrados de vías pavimentadas, 1010 m2 de andenes y 36 sumideros.  Componentes del proyecto:  Obras preliminares $167.863.357, Pavimento $464.263.626, obras de drenaje $76.734.556, obras complementarias $167.863.357. </t>
  </si>
  <si>
    <t>Son productos del proyecto: 1. Metros cuadrados de vías pavimentadas y con obras de drenaje:  4.347.   2.   Alcantarillado 8": 120 ml.  Son componentes del proyecto:   Pavimento $604118726.   Alcantarillado 36.235.008.    Señalización y obras complementarias: $64.529.985.    AUI (30%):  $212.411.978.     INTERVENTORIA:  $71.043.991</t>
  </si>
  <si>
    <t>Son productos del proyecto: 1. Metros cuadrados de vías pavimentadas y con obras de drenaje:  2.590.   Son componentes del proyecto:   Preliminares, Estructura de pavimento, placa de concreto, andenes y zonas verdes, drenajes, acueducto, alcantarillado,acometidas domiciliarias, obras complementarias y señalización.  COSTO DIRECTO:  $722.955.608.    AUI (30%):  $216.886.682    INTERVENTORIA:  $61.089.749</t>
  </si>
  <si>
    <r>
      <t>ENTIDAD</t>
    </r>
    <r>
      <rPr>
        <sz val="10"/>
        <rFont val="Century Gothic"/>
        <family val="2"/>
      </rPr>
      <t>:  Alcaldía Municipal de Pasto.</t>
    </r>
  </si>
  <si>
    <r>
      <t>REPRESENTANTE LEGAL</t>
    </r>
    <r>
      <rPr>
        <sz val="10"/>
        <rFont val="Century Gothic"/>
        <family val="2"/>
      </rPr>
      <t>:  Eduardo Alvarado Santander</t>
    </r>
  </si>
  <si>
    <r>
      <t>PROGRAMA</t>
    </r>
    <r>
      <rPr>
        <sz val="10"/>
        <rFont val="Century Gothic"/>
        <family val="2"/>
      </rPr>
      <t>: Vías para la movilidad y accesibilidad rural.</t>
    </r>
  </si>
  <si>
    <r>
      <t xml:space="preserve">PERIODO INFORMADO:    </t>
    </r>
    <r>
      <rPr>
        <sz val="10"/>
        <rFont val="Century Gothic"/>
        <family val="2"/>
      </rPr>
      <t>Semestre 1 de 2009</t>
    </r>
  </si>
  <si>
    <r>
      <t>MEDIOS DE VERIFICACION</t>
    </r>
    <r>
      <rPr>
        <sz val="10"/>
        <rFont val="Century Gothic"/>
        <family val="2"/>
      </rPr>
      <t xml:space="preserve">: 
</t>
    </r>
    <r>
      <rPr>
        <b/>
        <sz val="10"/>
        <rFont val="Century Gothic"/>
        <family val="2"/>
      </rPr>
      <t>RESULTADOS</t>
    </r>
    <r>
      <rPr>
        <sz val="10"/>
        <rFont val="Century Gothic"/>
        <family val="2"/>
      </rPr>
      <t xml:space="preserve">:  </t>
    </r>
  </si>
  <si>
    <r>
      <t>MEDIOS DE VERIFICACION</t>
    </r>
    <r>
      <rPr>
        <sz val="10"/>
        <rFont val="Century Gothic"/>
        <family val="2"/>
      </rPr>
      <t xml:space="preserve">: Escrituras públicas de adquisición de predios
</t>
    </r>
    <r>
      <rPr>
        <b/>
        <sz val="10"/>
        <rFont val="Century Gothic"/>
        <family val="2"/>
      </rPr>
      <t>RESULTADOS</t>
    </r>
    <r>
      <rPr>
        <sz val="10"/>
        <rFont val="Century Gothic"/>
        <family val="2"/>
      </rPr>
      <t>:  predios a nombre del INVAP y/o Municipio de Pasto.</t>
    </r>
  </si>
  <si>
    <r>
      <t>MEDIOS DE VERIFICACION</t>
    </r>
    <r>
      <rPr>
        <sz val="10"/>
        <rFont val="Century Gothic"/>
        <family val="2"/>
      </rPr>
      <t xml:space="preserve">:Escrituras públicas de adquisición de predios, estudios realizados, Actas de obra final, informes de interventoria, bitacora de obra 
</t>
    </r>
    <r>
      <rPr>
        <b/>
        <sz val="10"/>
        <rFont val="Century Gothic"/>
        <family val="2"/>
      </rPr>
      <t>RESULTADOS</t>
    </r>
    <r>
      <rPr>
        <sz val="10"/>
        <rFont val="Century Gothic"/>
        <family val="2"/>
      </rPr>
      <t>:  Predios adquiridos a nombre del municipio y/o INVAP, estudios y diseños de las obras: Mejoramiento vía calle 12 chapal; Ampliación y pavimentación en concreto rígido de la carrera 28 con calles 20 y 20a.  Obra ejecutada: Pavimentación San Albano Fase IV</t>
    </r>
  </si>
  <si>
    <r>
      <t>MEDIOS DE VERIFICACION</t>
    </r>
    <r>
      <rPr>
        <sz val="10"/>
        <rFont val="Century Gothic"/>
        <family val="2"/>
      </rPr>
      <t xml:space="preserve">:Escrituras públicas de adquisición de predios, estudios realizados 
</t>
    </r>
    <r>
      <rPr>
        <b/>
        <sz val="10"/>
        <rFont val="Century Gothic"/>
        <family val="2"/>
      </rPr>
      <t>RESULTADOS</t>
    </r>
    <r>
      <rPr>
        <sz val="10"/>
        <rFont val="Century Gothic"/>
        <family val="2"/>
      </rPr>
      <t>:  Estudios y diseños de las obras:  Rio Blanco - Corazón de Jesús II; Apertura y pavimentación de la vía Aquine - Bomberos - carrera 24 - EMAS.</t>
    </r>
  </si>
  <si>
    <r>
      <t>MEDIOS DE VERIFICACION</t>
    </r>
    <r>
      <rPr>
        <sz val="10"/>
        <rFont val="Century Gothic"/>
        <family val="2"/>
      </rPr>
      <t xml:space="preserve">:Escrituras públicas de adquisición de predios, estudios realizados 
</t>
    </r>
    <r>
      <rPr>
        <b/>
        <sz val="10"/>
        <rFont val="Century Gothic"/>
        <family val="2"/>
      </rPr>
      <t>RESULTADOS</t>
    </r>
    <r>
      <rPr>
        <sz val="10"/>
        <rFont val="Century Gothic"/>
        <family val="2"/>
      </rPr>
      <t>:  Estudios y diseños de las obras:  Rio Blanco - Corazón de Jesús II; Apertura y pavimentación de la vía Aquine - Bomberos - carrera 24 - EMAS;  San Albano - Fase IV; calle 12 Chapal; carrera 28 entre calles 20 y 20A.</t>
    </r>
  </si>
  <si>
    <t>Gestión de recursos y ejecución a través del  proyecto de movilidad.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</si>
</sst>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  <numFmt numFmtId="198" formatCode="[$-C0A]d\-mmm\-yy;@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name val="Tahoma"/>
      <family val="2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90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justify" vertical="center"/>
    </xf>
    <xf numFmtId="1" fontId="0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justify" vertical="center"/>
    </xf>
    <xf numFmtId="0" fontId="0" fillId="24" borderId="0" xfId="0" applyFont="1" applyFill="1" applyAlignment="1">
      <alignment horizontal="center" vertical="center"/>
    </xf>
    <xf numFmtId="10" fontId="0" fillId="24" borderId="0" xfId="54" applyNumberFormat="1" applyFont="1" applyFill="1" applyAlignment="1">
      <alignment horizontal="center" vertical="center"/>
    </xf>
    <xf numFmtId="0" fontId="34" fillId="24" borderId="16" xfId="0" applyFont="1" applyFill="1" applyBorder="1" applyAlignment="1">
      <alignment horizontal="center" vertical="center" wrapText="1"/>
    </xf>
    <xf numFmtId="1" fontId="34" fillId="24" borderId="16" xfId="0" applyNumberFormat="1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justify" vertical="center" wrapText="1"/>
    </xf>
    <xf numFmtId="10" fontId="34" fillId="24" borderId="16" xfId="54" applyNumberFormat="1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justify" vertical="center" wrapText="1"/>
    </xf>
    <xf numFmtId="1" fontId="35" fillId="24" borderId="17" xfId="0" applyNumberFormat="1" applyFont="1" applyFill="1" applyBorder="1" applyAlignment="1">
      <alignment horizontal="center" vertical="center" wrapText="1"/>
    </xf>
    <xf numFmtId="14" fontId="35" fillId="24" borderId="17" xfId="0" applyNumberFormat="1" applyFont="1" applyFill="1" applyBorder="1" applyAlignment="1">
      <alignment horizontal="center" vertical="center" wrapText="1"/>
    </xf>
    <xf numFmtId="3" fontId="35" fillId="24" borderId="17" xfId="0" applyNumberFormat="1" applyFont="1" applyFill="1" applyBorder="1" applyAlignment="1">
      <alignment horizontal="center" vertical="center" wrapText="1"/>
    </xf>
    <xf numFmtId="10" fontId="35" fillId="24" borderId="17" xfId="54" applyNumberFormat="1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justify" vertical="center" wrapText="1"/>
    </xf>
    <xf numFmtId="0" fontId="37" fillId="24" borderId="11" xfId="0" applyFont="1" applyFill="1" applyBorder="1" applyAlignment="1">
      <alignment horizontal="justify" vertical="center" wrapText="1"/>
    </xf>
    <xf numFmtId="0" fontId="36" fillId="0" borderId="19" xfId="0" applyFont="1" applyBorder="1" applyAlignment="1">
      <alignment horizontal="justify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justify" vertical="center" wrapText="1"/>
    </xf>
    <xf numFmtId="0" fontId="37" fillId="24" borderId="10" xfId="0" applyFont="1" applyFill="1" applyBorder="1" applyAlignment="1">
      <alignment horizontal="justify" vertical="center" wrapText="1"/>
    </xf>
    <xf numFmtId="0" fontId="36" fillId="0" borderId="21" xfId="0" applyFont="1" applyBorder="1" applyAlignment="1">
      <alignment horizontal="justify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justify" vertical="center" wrapText="1"/>
    </xf>
    <xf numFmtId="0" fontId="37" fillId="24" borderId="12" xfId="0" applyFont="1" applyFill="1" applyBorder="1" applyAlignment="1">
      <alignment horizontal="justify" vertical="center" wrapText="1"/>
    </xf>
    <xf numFmtId="0" fontId="36" fillId="0" borderId="23" xfId="0" applyFont="1" applyBorder="1" applyAlignment="1">
      <alignment horizontal="justify" vertical="center" wrapText="1"/>
    </xf>
    <xf numFmtId="3" fontId="36" fillId="0" borderId="11" xfId="0" applyNumberFormat="1" applyFont="1" applyBorder="1" applyAlignment="1">
      <alignment horizontal="center" vertical="center"/>
    </xf>
    <xf numFmtId="9" fontId="36" fillId="24" borderId="11" xfId="0" applyNumberFormat="1" applyFont="1" applyFill="1" applyBorder="1" applyAlignment="1">
      <alignment horizontal="center" vertical="center" wrapText="1"/>
    </xf>
    <xf numFmtId="186" fontId="36" fillId="24" borderId="11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/>
    </xf>
    <xf numFmtId="9" fontId="36" fillId="24" borderId="10" xfId="0" applyNumberFormat="1" applyFont="1" applyFill="1" applyBorder="1" applyAlignment="1">
      <alignment horizontal="center" vertical="center" wrapText="1"/>
    </xf>
    <xf numFmtId="10" fontId="36" fillId="24" borderId="10" xfId="0" applyNumberFormat="1" applyFont="1" applyFill="1" applyBorder="1" applyAlignment="1">
      <alignment horizontal="center" vertical="center" wrapText="1"/>
    </xf>
    <xf numFmtId="3" fontId="34" fillId="0" borderId="19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9" fontId="36" fillId="24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2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3" fontId="34" fillId="0" borderId="2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4">
      <selection activeCell="G9" sqref="G9:G13"/>
    </sheetView>
  </sheetViews>
  <sheetFormatPr defaultColWidth="11.421875" defaultRowHeight="12.75"/>
  <cols>
    <col min="1" max="1" width="3.00390625" style="0" bestFit="1" customWidth="1"/>
    <col min="2" max="2" width="13.8515625" style="0" customWidth="1"/>
    <col min="3" max="3" width="30.140625" style="0" customWidth="1"/>
    <col min="4" max="4" width="24.7109375" style="0" customWidth="1"/>
    <col min="5" max="5" width="16.57421875" style="0" customWidth="1"/>
    <col min="6" max="6" width="9.140625" style="0" bestFit="1" customWidth="1"/>
    <col min="7" max="7" width="14.28125" style="0" customWidth="1"/>
    <col min="8" max="8" width="13.00390625" style="0" customWidth="1"/>
  </cols>
  <sheetData>
    <row r="1" spans="1:8" ht="15.75">
      <c r="A1" s="73" t="s">
        <v>12</v>
      </c>
      <c r="B1" s="73"/>
      <c r="C1" s="73"/>
      <c r="D1" s="73"/>
      <c r="E1" s="73"/>
      <c r="F1" s="73"/>
      <c r="G1" s="73"/>
      <c r="H1" s="73"/>
    </row>
    <row r="2" spans="1:8" ht="15.75">
      <c r="A2" s="73" t="s">
        <v>13</v>
      </c>
      <c r="B2" s="73"/>
      <c r="C2" s="73"/>
      <c r="D2" s="73"/>
      <c r="E2" s="73"/>
      <c r="F2" s="73"/>
      <c r="G2" s="73"/>
      <c r="H2" s="73"/>
    </row>
    <row r="3" spans="2:8" ht="12.75">
      <c r="B3" s="7"/>
      <c r="C3" s="7"/>
      <c r="D3" s="7"/>
      <c r="E3" s="7"/>
      <c r="F3" s="7"/>
      <c r="G3" s="7"/>
      <c r="H3" s="7"/>
    </row>
    <row r="4" spans="1:8" ht="12.75">
      <c r="A4" s="66" t="s">
        <v>14</v>
      </c>
      <c r="B4" s="66"/>
      <c r="C4" s="66"/>
      <c r="D4" s="8"/>
      <c r="E4" s="8"/>
      <c r="F4" s="9"/>
      <c r="G4" s="7"/>
      <c r="H4" s="7"/>
    </row>
    <row r="5" spans="1:8" ht="12.75">
      <c r="A5" s="66" t="s">
        <v>15</v>
      </c>
      <c r="B5" s="66"/>
      <c r="C5" s="66"/>
      <c r="D5" s="66"/>
      <c r="E5" s="8"/>
      <c r="F5" s="8"/>
      <c r="G5" s="7"/>
      <c r="H5" s="7"/>
    </row>
    <row r="6" spans="1:8" ht="12.75">
      <c r="A6" s="66" t="s">
        <v>25</v>
      </c>
      <c r="B6" s="66"/>
      <c r="C6" s="66"/>
      <c r="D6" s="66"/>
      <c r="E6" s="66" t="s">
        <v>16</v>
      </c>
      <c r="F6" s="66"/>
      <c r="G6" s="66"/>
      <c r="H6" s="66"/>
    </row>
    <row r="7" spans="4:8" ht="13.5" thickBot="1">
      <c r="D7" s="10"/>
      <c r="F7" s="11"/>
      <c r="H7" s="10"/>
    </row>
    <row r="8" spans="1:8" ht="57" thickBot="1">
      <c r="A8" s="12" t="s">
        <v>17</v>
      </c>
      <c r="B8" s="13" t="s">
        <v>18</v>
      </c>
      <c r="C8" s="13" t="s">
        <v>19</v>
      </c>
      <c r="D8" s="14" t="s">
        <v>20</v>
      </c>
      <c r="E8" s="13" t="s">
        <v>21</v>
      </c>
      <c r="F8" s="13" t="s">
        <v>22</v>
      </c>
      <c r="G8" s="13" t="s">
        <v>23</v>
      </c>
      <c r="H8" s="15" t="s">
        <v>24</v>
      </c>
    </row>
    <row r="9" spans="1:8" ht="51">
      <c r="A9" s="62">
        <v>1</v>
      </c>
      <c r="B9" s="67" t="s">
        <v>26</v>
      </c>
      <c r="C9" s="5" t="s">
        <v>0</v>
      </c>
      <c r="D9" s="5" t="s">
        <v>1</v>
      </c>
      <c r="E9" s="3">
        <v>27356</v>
      </c>
      <c r="F9" s="67" t="s">
        <v>27</v>
      </c>
      <c r="G9" s="67" t="s">
        <v>28</v>
      </c>
      <c r="H9" s="70" t="s">
        <v>29</v>
      </c>
    </row>
    <row r="10" spans="1:8" ht="38.25">
      <c r="A10" s="63">
        <v>2</v>
      </c>
      <c r="B10" s="68"/>
      <c r="C10" s="2" t="s">
        <v>2</v>
      </c>
      <c r="D10" s="2" t="s">
        <v>3</v>
      </c>
      <c r="E10" s="1">
        <v>1609</v>
      </c>
      <c r="F10" s="68"/>
      <c r="G10" s="68"/>
      <c r="H10" s="71"/>
    </row>
    <row r="11" spans="1:8" ht="76.5">
      <c r="A11" s="63">
        <v>3</v>
      </c>
      <c r="B11" s="68"/>
      <c r="C11" s="2" t="s">
        <v>4</v>
      </c>
      <c r="D11" s="2" t="s">
        <v>5</v>
      </c>
      <c r="E11" s="1">
        <v>11280</v>
      </c>
      <c r="F11" s="68"/>
      <c r="G11" s="68"/>
      <c r="H11" s="71"/>
    </row>
    <row r="12" spans="1:8" ht="63.75">
      <c r="A12" s="63">
        <v>4</v>
      </c>
      <c r="B12" s="68"/>
      <c r="C12" s="2" t="s">
        <v>6</v>
      </c>
      <c r="D12" s="2" t="s">
        <v>7</v>
      </c>
      <c r="E12" s="1">
        <v>1</v>
      </c>
      <c r="F12" s="68"/>
      <c r="G12" s="68"/>
      <c r="H12" s="71"/>
    </row>
    <row r="13" spans="1:8" ht="39" thickBot="1">
      <c r="A13" s="64">
        <v>5</v>
      </c>
      <c r="B13" s="69"/>
      <c r="C13" s="4" t="s">
        <v>8</v>
      </c>
      <c r="D13" s="4" t="s">
        <v>9</v>
      </c>
      <c r="E13" s="6">
        <v>2</v>
      </c>
      <c r="F13" s="69"/>
      <c r="G13" s="69"/>
      <c r="H13" s="72"/>
    </row>
    <row r="14" ht="12.75">
      <c r="A14" s="16"/>
    </row>
  </sheetData>
  <sheetProtection/>
  <mergeCells count="10">
    <mergeCell ref="A1:H1"/>
    <mergeCell ref="A2:H2"/>
    <mergeCell ref="A4:C4"/>
    <mergeCell ref="A5:D5"/>
    <mergeCell ref="E6:H6"/>
    <mergeCell ref="B9:B13"/>
    <mergeCell ref="F9:F13"/>
    <mergeCell ref="G9:G13"/>
    <mergeCell ref="H9:H13"/>
    <mergeCell ref="A6:D6"/>
  </mergeCells>
  <printOptions horizontalCentered="1"/>
  <pageMargins left="0.15748031496062992" right="0.15748031496062992" top="0.984251968503937" bottom="0.2362204724409449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60" zoomScaleNormal="85" zoomScalePageLayoutView="0" workbookViewId="0" topLeftCell="A8">
      <selection activeCell="K12" sqref="K12"/>
    </sheetView>
  </sheetViews>
  <sheetFormatPr defaultColWidth="11.421875" defaultRowHeight="12.75"/>
  <cols>
    <col min="1" max="1" width="3.00390625" style="33" bestFit="1" customWidth="1"/>
    <col min="2" max="2" width="11.421875" style="33" customWidth="1"/>
    <col min="3" max="3" width="28.140625" style="33" customWidth="1"/>
    <col min="4" max="4" width="23.7109375" style="33" customWidth="1"/>
    <col min="5" max="5" width="15.7109375" style="33" customWidth="1"/>
    <col min="6" max="6" width="44.140625" style="33" customWidth="1"/>
    <col min="7" max="7" width="13.8515625" style="33" customWidth="1"/>
    <col min="8" max="8" width="14.28125" style="33" customWidth="1"/>
    <col min="9" max="9" width="22.140625" style="33" customWidth="1"/>
    <col min="10" max="16384" width="11.421875" style="33" customWidth="1"/>
  </cols>
  <sheetData>
    <row r="1" spans="1:9" ht="13.5">
      <c r="A1" s="76" t="s">
        <v>30</v>
      </c>
      <c r="B1" s="76"/>
      <c r="C1" s="76"/>
      <c r="D1" s="76"/>
      <c r="E1" s="76"/>
      <c r="F1" s="76"/>
      <c r="G1" s="76"/>
      <c r="H1" s="76"/>
      <c r="I1" s="76"/>
    </row>
    <row r="2" spans="1:9" ht="13.5">
      <c r="A2" s="76" t="s">
        <v>13</v>
      </c>
      <c r="B2" s="76"/>
      <c r="C2" s="76"/>
      <c r="D2" s="76"/>
      <c r="E2" s="76"/>
      <c r="F2" s="76"/>
      <c r="G2" s="76"/>
      <c r="H2" s="76"/>
      <c r="I2" s="76"/>
    </row>
    <row r="3" spans="2:8" ht="13.5">
      <c r="B3" s="34"/>
      <c r="C3" s="34"/>
      <c r="D3" s="34"/>
      <c r="E3" s="34"/>
      <c r="F3" s="34"/>
      <c r="G3" s="34"/>
      <c r="H3" s="34"/>
    </row>
    <row r="4" spans="1:8" ht="13.5">
      <c r="A4" s="77" t="s">
        <v>66</v>
      </c>
      <c r="B4" s="77"/>
      <c r="C4" s="77"/>
      <c r="D4" s="35"/>
      <c r="E4" s="35"/>
      <c r="F4" s="36"/>
      <c r="G4" s="34"/>
      <c r="H4" s="34"/>
    </row>
    <row r="5" spans="1:8" ht="13.5">
      <c r="A5" s="77" t="s">
        <v>67</v>
      </c>
      <c r="B5" s="77"/>
      <c r="C5" s="77"/>
      <c r="D5" s="77"/>
      <c r="E5" s="77"/>
      <c r="F5" s="35"/>
      <c r="G5" s="34"/>
      <c r="H5" s="34"/>
    </row>
    <row r="6" spans="1:9" ht="13.5">
      <c r="A6" s="77" t="s">
        <v>68</v>
      </c>
      <c r="B6" s="77"/>
      <c r="C6" s="77"/>
      <c r="D6" s="77"/>
      <c r="E6" s="77"/>
      <c r="F6" s="77" t="s">
        <v>69</v>
      </c>
      <c r="G6" s="77"/>
      <c r="H6" s="77"/>
      <c r="I6" s="77"/>
    </row>
    <row r="7" spans="4:8" ht="14.25" thickBot="1">
      <c r="D7" s="37"/>
      <c r="F7" s="38"/>
      <c r="H7" s="37"/>
    </row>
    <row r="8" spans="1:9" s="60" customFormat="1" ht="12">
      <c r="A8" s="78" t="s">
        <v>17</v>
      </c>
      <c r="B8" s="80" t="s">
        <v>31</v>
      </c>
      <c r="C8" s="82" t="s">
        <v>32</v>
      </c>
      <c r="D8" s="84" t="str">
        <f>'[1]4'!D8</f>
        <v>INDICADORES CLAVES DE RENDIMIENTO</v>
      </c>
      <c r="E8" s="82" t="s">
        <v>62</v>
      </c>
      <c r="F8" s="80" t="s">
        <v>33</v>
      </c>
      <c r="G8" s="74" t="s">
        <v>34</v>
      </c>
      <c r="H8" s="74"/>
      <c r="I8" s="57" t="s">
        <v>35</v>
      </c>
    </row>
    <row r="9" spans="1:9" s="60" customFormat="1" ht="48.75" thickBot="1">
      <c r="A9" s="79"/>
      <c r="B9" s="81"/>
      <c r="C9" s="83"/>
      <c r="D9" s="83"/>
      <c r="E9" s="83" t="s">
        <v>36</v>
      </c>
      <c r="F9" s="81"/>
      <c r="G9" s="61" t="s">
        <v>37</v>
      </c>
      <c r="H9" s="61" t="s">
        <v>38</v>
      </c>
      <c r="I9" s="75"/>
    </row>
    <row r="10" spans="1:9" ht="175.5">
      <c r="A10" s="39">
        <v>1</v>
      </c>
      <c r="B10" s="88" t="s">
        <v>26</v>
      </c>
      <c r="C10" s="40" t="s">
        <v>0</v>
      </c>
      <c r="D10" s="40" t="s">
        <v>1</v>
      </c>
      <c r="E10" s="51">
        <v>27356</v>
      </c>
      <c r="F10" s="41" t="s">
        <v>72</v>
      </c>
      <c r="G10" s="52">
        <v>0.5</v>
      </c>
      <c r="H10" s="53">
        <v>0.208</v>
      </c>
      <c r="I10" s="42" t="s">
        <v>75</v>
      </c>
    </row>
    <row r="11" spans="1:9" ht="94.5">
      <c r="A11" s="43">
        <v>3</v>
      </c>
      <c r="B11" s="87"/>
      <c r="C11" s="44" t="s">
        <v>2</v>
      </c>
      <c r="D11" s="44" t="s">
        <v>3</v>
      </c>
      <c r="E11" s="54">
        <v>1609</v>
      </c>
      <c r="F11" s="45" t="s">
        <v>73</v>
      </c>
      <c r="G11" s="55">
        <v>0.5</v>
      </c>
      <c r="H11" s="56">
        <v>0.0033</v>
      </c>
      <c r="I11" s="46"/>
    </row>
    <row r="12" spans="1:9" ht="108">
      <c r="A12" s="43">
        <v>4</v>
      </c>
      <c r="B12" s="87"/>
      <c r="C12" s="44" t="s">
        <v>4</v>
      </c>
      <c r="D12" s="44" t="s">
        <v>5</v>
      </c>
      <c r="E12" s="54">
        <v>11280</v>
      </c>
      <c r="F12" s="45" t="s">
        <v>74</v>
      </c>
      <c r="G12" s="55">
        <v>0.5</v>
      </c>
      <c r="H12" s="56">
        <v>0.0873</v>
      </c>
      <c r="I12" s="46" t="s">
        <v>75</v>
      </c>
    </row>
    <row r="13" spans="1:9" ht="67.5">
      <c r="A13" s="43">
        <v>5</v>
      </c>
      <c r="B13" s="87"/>
      <c r="C13" s="44" t="s">
        <v>6</v>
      </c>
      <c r="D13" s="44" t="s">
        <v>7</v>
      </c>
      <c r="E13" s="58">
        <v>1</v>
      </c>
      <c r="F13" s="45" t="s">
        <v>71</v>
      </c>
      <c r="G13" s="55">
        <v>0.5</v>
      </c>
      <c r="H13" s="55">
        <v>0.03</v>
      </c>
      <c r="I13" s="46" t="s">
        <v>75</v>
      </c>
    </row>
    <row r="14" spans="1:9" ht="54.75" thickBot="1">
      <c r="A14" s="47">
        <v>6</v>
      </c>
      <c r="B14" s="89"/>
      <c r="C14" s="48" t="s">
        <v>8</v>
      </c>
      <c r="D14" s="48" t="s">
        <v>9</v>
      </c>
      <c r="E14" s="65">
        <v>2</v>
      </c>
      <c r="F14" s="49" t="s">
        <v>70</v>
      </c>
      <c r="G14" s="59">
        <v>0.5</v>
      </c>
      <c r="H14" s="59">
        <v>0</v>
      </c>
      <c r="I14" s="50" t="s">
        <v>75</v>
      </c>
    </row>
  </sheetData>
  <sheetProtection/>
  <mergeCells count="15">
    <mergeCell ref="B10:B14"/>
    <mergeCell ref="A6:E6"/>
    <mergeCell ref="F6:I6"/>
    <mergeCell ref="A8:A9"/>
    <mergeCell ref="B8:B9"/>
    <mergeCell ref="C8:C9"/>
    <mergeCell ref="D8:D9"/>
    <mergeCell ref="E8:E9"/>
    <mergeCell ref="F8:F9"/>
    <mergeCell ref="G8:H8"/>
    <mergeCell ref="I8:I9"/>
    <mergeCell ref="A1:I1"/>
    <mergeCell ref="A2:I2"/>
    <mergeCell ref="A4:C4"/>
    <mergeCell ref="A5:E5"/>
  </mergeCells>
  <printOptions horizontalCentered="1"/>
  <pageMargins left="0.15748031496062992" right="0.15748031496062992" top="1" bottom="0.29" header="0" footer="0"/>
  <pageSetup fitToHeight="2" horizontalDpi="600" verticalDpi="600" orientation="landscape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zoomScale="90" zoomScaleNormal="90" zoomScalePageLayoutView="0" workbookViewId="0" topLeftCell="A1">
      <selection activeCell="G8" sqref="G8"/>
    </sheetView>
  </sheetViews>
  <sheetFormatPr defaultColWidth="11.421875" defaultRowHeight="12.75"/>
  <cols>
    <col min="1" max="1" width="5.28125" style="17" customWidth="1"/>
    <col min="2" max="2" width="11.421875" style="17" customWidth="1"/>
    <col min="3" max="3" width="14.00390625" style="17" bestFit="1" customWidth="1"/>
    <col min="4" max="4" width="12.421875" style="17" bestFit="1" customWidth="1"/>
    <col min="5" max="5" width="20.57421875" style="17" customWidth="1"/>
    <col min="6" max="7" width="11.421875" style="17" customWidth="1"/>
    <col min="8" max="8" width="14.421875" style="17" customWidth="1"/>
    <col min="9" max="9" width="12.28125" style="17" bestFit="1" customWidth="1"/>
    <col min="10" max="10" width="11.421875" style="17" customWidth="1"/>
    <col min="11" max="11" width="69.140625" style="17" customWidth="1"/>
    <col min="12" max="16384" width="11.421875" style="17" customWidth="1"/>
  </cols>
  <sheetData>
    <row r="1" spans="2:11" ht="21.75">
      <c r="B1" s="85" t="s">
        <v>39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9.5">
      <c r="B2" s="86" t="s">
        <v>40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13.5" thickBot="1">
      <c r="B3" s="18"/>
      <c r="C3" s="19"/>
      <c r="D3" s="20"/>
      <c r="E3" s="18"/>
      <c r="F3" s="21"/>
      <c r="G3" s="21"/>
      <c r="H3" s="21"/>
      <c r="I3" s="21"/>
      <c r="J3" s="22"/>
      <c r="K3" s="18"/>
    </row>
    <row r="4" spans="2:11" ht="48.75" thickBot="1">
      <c r="B4" s="23" t="s">
        <v>41</v>
      </c>
      <c r="C4" s="24" t="s">
        <v>42</v>
      </c>
      <c r="D4" s="25" t="s">
        <v>43</v>
      </c>
      <c r="E4" s="23" t="s">
        <v>44</v>
      </c>
      <c r="F4" s="23" t="s">
        <v>45</v>
      </c>
      <c r="G4" s="23" t="s">
        <v>46</v>
      </c>
      <c r="H4" s="23" t="s">
        <v>47</v>
      </c>
      <c r="I4" s="23" t="s">
        <v>48</v>
      </c>
      <c r="J4" s="26" t="s">
        <v>49</v>
      </c>
      <c r="K4" s="23" t="s">
        <v>50</v>
      </c>
    </row>
    <row r="5" spans="2:11" ht="13.5" thickBot="1">
      <c r="B5" s="27"/>
      <c r="C5" s="28"/>
      <c r="D5" s="27"/>
      <c r="E5" s="27"/>
      <c r="F5" s="29"/>
      <c r="G5" s="29"/>
      <c r="H5" s="30"/>
      <c r="I5" s="30"/>
      <c r="J5" s="31"/>
      <c r="K5" s="27"/>
    </row>
    <row r="6" spans="2:11" ht="57" thickBot="1">
      <c r="B6" s="27" t="s">
        <v>52</v>
      </c>
      <c r="C6" s="28"/>
      <c r="D6" s="27" t="s">
        <v>53</v>
      </c>
      <c r="E6" s="27" t="s">
        <v>51</v>
      </c>
      <c r="F6" s="29">
        <v>39600</v>
      </c>
      <c r="G6" s="29">
        <v>40543</v>
      </c>
      <c r="H6" s="30">
        <v>3966941836</v>
      </c>
      <c r="I6" s="30">
        <f>61456940+667873544</f>
        <v>729330484</v>
      </c>
      <c r="J6" s="31">
        <f aca="true" t="shared" si="0" ref="J6:J11">+I6/H6</f>
        <v>0.18385207400353726</v>
      </c>
      <c r="K6" s="32" t="s">
        <v>63</v>
      </c>
    </row>
    <row r="7" spans="2:11" ht="72.75" thickBot="1">
      <c r="B7" s="27" t="s">
        <v>52</v>
      </c>
      <c r="C7" s="28">
        <v>2008520010198</v>
      </c>
      <c r="D7" s="27" t="s">
        <v>53</v>
      </c>
      <c r="E7" s="27" t="s">
        <v>54</v>
      </c>
      <c r="F7" s="29">
        <v>39688</v>
      </c>
      <c r="G7" s="29">
        <v>40543</v>
      </c>
      <c r="H7" s="30">
        <v>2316439349</v>
      </c>
      <c r="I7" s="30">
        <v>135479160</v>
      </c>
      <c r="J7" s="31">
        <f t="shared" si="0"/>
        <v>0.05848595175111576</v>
      </c>
      <c r="K7" s="32" t="s">
        <v>55</v>
      </c>
    </row>
    <row r="8" spans="2:11" ht="72.75" thickBot="1">
      <c r="B8" s="27" t="s">
        <v>52</v>
      </c>
      <c r="C8" s="28">
        <v>2008520010199</v>
      </c>
      <c r="D8" s="27" t="s">
        <v>53</v>
      </c>
      <c r="E8" s="27" t="s">
        <v>56</v>
      </c>
      <c r="F8" s="29">
        <v>39688</v>
      </c>
      <c r="G8" s="29">
        <v>40298</v>
      </c>
      <c r="H8" s="30">
        <v>143363020</v>
      </c>
      <c r="I8" s="30">
        <v>129316050</v>
      </c>
      <c r="J8" s="31">
        <f t="shared" si="0"/>
        <v>0.9020181773514536</v>
      </c>
      <c r="K8" s="32" t="s">
        <v>59</v>
      </c>
    </row>
    <row r="9" spans="2:11" ht="68.25" thickBot="1">
      <c r="B9" s="27" t="s">
        <v>52</v>
      </c>
      <c r="C9" s="28">
        <v>2008520010200</v>
      </c>
      <c r="D9" s="27" t="s">
        <v>53</v>
      </c>
      <c r="E9" s="27" t="s">
        <v>57</v>
      </c>
      <c r="F9" s="29">
        <v>39688</v>
      </c>
      <c r="G9" s="29">
        <v>40420</v>
      </c>
      <c r="H9" s="30">
        <v>413791121</v>
      </c>
      <c r="I9" s="30">
        <v>1352000</v>
      </c>
      <c r="J9" s="31">
        <f t="shared" si="0"/>
        <v>0.0032673489869300505</v>
      </c>
      <c r="K9" s="32" t="s">
        <v>58</v>
      </c>
    </row>
    <row r="10" spans="2:11" ht="57" thickBot="1">
      <c r="B10" s="27" t="s">
        <v>52</v>
      </c>
      <c r="C10" s="28"/>
      <c r="D10" s="27" t="s">
        <v>53</v>
      </c>
      <c r="E10" s="27" t="s">
        <v>10</v>
      </c>
      <c r="F10" s="29">
        <v>39118</v>
      </c>
      <c r="G10" s="29">
        <v>39875</v>
      </c>
      <c r="H10" s="30">
        <v>600000000</v>
      </c>
      <c r="I10" s="30">
        <f>1277086437+71043991</f>
        <v>1348130428</v>
      </c>
      <c r="J10" s="31">
        <f t="shared" si="0"/>
        <v>2.2468840466666666</v>
      </c>
      <c r="K10" s="32" t="s">
        <v>64</v>
      </c>
    </row>
    <row r="11" spans="2:11" ht="60.75" thickBot="1">
      <c r="B11" s="27" t="s">
        <v>52</v>
      </c>
      <c r="C11" s="28"/>
      <c r="D11" s="27" t="s">
        <v>53</v>
      </c>
      <c r="E11" s="27" t="s">
        <v>60</v>
      </c>
      <c r="F11" s="29">
        <v>40180</v>
      </c>
      <c r="G11" s="29">
        <v>40359</v>
      </c>
      <c r="H11" s="30">
        <v>1300000000</v>
      </c>
      <c r="I11" s="30">
        <v>0</v>
      </c>
      <c r="J11" s="31">
        <f t="shared" si="0"/>
        <v>0</v>
      </c>
      <c r="K11" s="32" t="s">
        <v>65</v>
      </c>
    </row>
    <row r="12" spans="2:11" ht="48.75" thickBot="1">
      <c r="B12" s="27" t="s">
        <v>52</v>
      </c>
      <c r="C12" s="28"/>
      <c r="D12" s="27" t="s">
        <v>53</v>
      </c>
      <c r="E12" s="27" t="s">
        <v>11</v>
      </c>
      <c r="F12" s="29"/>
      <c r="G12" s="29"/>
      <c r="H12" s="30">
        <v>500000000</v>
      </c>
      <c r="I12" s="30"/>
      <c r="J12" s="31"/>
      <c r="K12" s="32" t="s">
        <v>61</v>
      </c>
    </row>
  </sheetData>
  <sheetProtection/>
  <mergeCells count="2">
    <mergeCell ref="B1:K1"/>
    <mergeCell ref="B2:K2"/>
  </mergeCells>
  <printOptions/>
  <pageMargins left="0.16" right="0.18" top="0.984251968503937" bottom="0.984251968503937" header="0" footer="0"/>
  <pageSetup fitToHeight="2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planeacion04</cp:lastModifiedBy>
  <cp:lastPrinted>2009-07-14T18:32:26Z</cp:lastPrinted>
  <dcterms:created xsi:type="dcterms:W3CDTF">2005-09-30T21:17:52Z</dcterms:created>
  <dcterms:modified xsi:type="dcterms:W3CDTF">2009-07-28T13:27:30Z</dcterms:modified>
  <cp:category/>
  <cp:version/>
  <cp:contentType/>
  <cp:contentStatus/>
</cp:coreProperties>
</file>