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ERSONAL\OneDrive\Documentos\Alcaldia\01. Autodiagnosticos MIPG\"/>
    </mc:Choice>
  </mc:AlternateContent>
  <bookViews>
    <workbookView xWindow="0" yWindow="0" windowWidth="28800" windowHeight="12300" tabRatio="645" activeTab="5"/>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8" l="1"/>
  <c r="G10" i="15" l="1"/>
  <c r="G34" i="15" l="1"/>
  <c r="G29" i="15"/>
  <c r="F27" i="8" l="1"/>
  <c r="F28" i="8"/>
  <c r="F8" i="8" l="1"/>
  <c r="F9" i="8"/>
  <c r="F10" i="8"/>
  <c r="F11" i="8"/>
  <c r="F12" i="8"/>
  <c r="F13" i="8"/>
  <c r="F15" i="8"/>
  <c r="F16" i="8"/>
  <c r="F17" i="8"/>
  <c r="F18" i="8"/>
  <c r="F19" i="8"/>
  <c r="F20" i="8"/>
  <c r="F21" i="8"/>
  <c r="F22" i="8"/>
  <c r="F23" i="8"/>
  <c r="F24" i="8"/>
  <c r="F25" i="8"/>
  <c r="F26" i="8"/>
  <c r="F29" i="8"/>
  <c r="F30" i="8"/>
  <c r="F31" i="8"/>
  <c r="F32" i="8"/>
  <c r="F33" i="8"/>
  <c r="F34" i="8"/>
  <c r="I35" i="17"/>
  <c r="I34" i="17"/>
  <c r="I33" i="17"/>
  <c r="I32" i="17"/>
  <c r="K35" i="17" l="1"/>
  <c r="K34" i="17"/>
  <c r="G16" i="15"/>
  <c r="K32" i="17"/>
  <c r="D10" i="15" l="1"/>
  <c r="I6" i="15" s="1"/>
  <c r="K33" i="17"/>
  <c r="I12" i="17" l="1"/>
  <c r="F7" i="8" l="1"/>
  <c r="K12" i="17" l="1"/>
</calcChain>
</file>

<file path=xl/sharedStrings.xml><?xml version="1.0" encoding="utf-8"?>
<sst xmlns="http://schemas.openxmlformats.org/spreadsheetml/2006/main" count="441" uniqueCount="300">
  <si>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</si>
  <si>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</si>
  <si>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</si>
  <si>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</si>
  <si>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</si>
  <si>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</si>
  <si>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</si>
  <si>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</si>
  <si>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</si>
  <si>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</si>
  <si>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</si>
  <si>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</si>
  <si>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</si>
  <si>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</si>
  <si>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</si>
  <si>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</si>
  <si>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</si>
  <si>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</si>
  <si>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</si>
  <si>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</si>
  <si>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</si>
  <si>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</si>
  <si>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</si>
  <si>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</si>
  <si>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</si>
  <si>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</si>
  <si>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</si>
  <si>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</si>
  <si>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</si>
  <si>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</si>
  <si>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</si>
  <si>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</si>
  <si>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</si>
  <si>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</si>
  <si>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</si>
  <si>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</si>
  <si>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</si>
  <si>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</si>
  <si>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</si>
  <si>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</si>
  <si>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</si>
  <si>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</si>
  <si>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</si>
  <si>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</si>
  <si>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</si>
  <si>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</si>
  <si>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</si>
  <si>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</si>
  <si>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</si>
  <si>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</si>
  <si>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</si>
  <si>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</si>
  <si>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</si>
  <si>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</si>
  <si>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</si>
  <si>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</si>
  <si>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</si>
  <si>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</si>
  <si>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</si>
  <si>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</si>
  <si>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</si>
  <si>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</si>
  <si>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</si>
  <si>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</si>
  <si>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</si>
  <si>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</si>
  <si>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</si>
  <si>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</si>
  <si>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</si>
  <si>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</si>
  <si>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</si>
  <si>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</si>
  <si>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</si>
  <si>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</si>
  <si>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</si>
  <si>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</si>
  <si>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</si>
  <si>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</si>
  <si>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</si>
  <si>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</si>
  <si>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</si>
  <si>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</si>
  <si>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</si>
  <si>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</si>
  <si>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</si>
  <si>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</si>
  <si>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</si>
  <si>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</si>
  <si>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</si>
  <si>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</si>
  <si>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</si>
  <si>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</si>
  <si>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</si>
  <si>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</si>
  <si>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</si>
  <si>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</si>
  <si>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</si>
  <si>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</si>
  <si>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</si>
  <si>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</si>
  <si>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</si>
  <si>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</si>
  <si>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</si>
  <si>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</si>
  <si>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</si>
  <si>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</si>
  <si>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</si>
  <si>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</si>
  <si>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</si>
  <si>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</si>
  <si>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</si>
  <si>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</si>
  <si>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</si>
  <si>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</si>
  <si>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</si>
  <si>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</si>
  <si>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</si>
  <si>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</si>
  <si>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</si>
  <si>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</si>
  <si>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</si>
  <si>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</si>
  <si>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</si>
  <si>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</si>
  <si>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</si>
  <si>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</si>
  <si>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</si>
  <si>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</si>
  <si>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</si>
  <si>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</si>
  <si>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</si>
  <si>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</si>
  <si>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</si>
  <si>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</si>
  <si>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</si>
  <si>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</si>
  <si>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</si>
  <si>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</si>
  <si>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</si>
  <si>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</si>
  <si>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</si>
  <si>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</si>
  <si>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</si>
  <si>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</si>
  <si>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</si>
  <si>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</si>
  <si>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</si>
  <si>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</si>
  <si>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</si>
  <si>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</si>
  <si>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</si>
  <si>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</si>
  <si>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</si>
  <si>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</si>
  <si>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</si>
  <si>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</si>
  <si>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</si>
  <si>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</si>
  <si>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</si>
  <si>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</si>
  <si>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</si>
  <si>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</si>
  <si>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</si>
  <si>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</si>
  <si>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</si>
  <si>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</si>
  <si>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</si>
  <si>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</si>
  <si>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</si>
  <si>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</si>
  <si>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</si>
  <si>
    <t>EVIDENCIA</t>
  </si>
  <si>
    <t>COMO SE DA CUMPLIMIENTO</t>
  </si>
  <si>
    <t>CONTROL DE EJECUCION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</si>
  <si>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</si>
  <si>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</si>
  <si>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</si>
  <si>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</si>
  <si>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</si>
  <si>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</si>
  <si>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</si>
  <si>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AREAS DE APOYO A LA EJECUCION DE LA ACTIVIDAD</t>
  </si>
  <si>
    <t>Programa de Gestion Documental</t>
  </si>
  <si>
    <t>Realizar publicacion de la politica de gestion documental</t>
  </si>
  <si>
    <t>Actas de comité institucional de gestion y desemepeño</t>
  </si>
  <si>
    <t>Sesiones del comité institucional de gestion y desempeño</t>
  </si>
  <si>
    <t xml:space="preserve">Acto administrativo de conformacion del comité donde se estipula al Jefe de archivo como lider de la politica
Citaciones a las sesiones de comité con sus respectivas actas
Seguimiento a compromisos de las sesiones de comité
</t>
  </si>
  <si>
    <t>OPGI</t>
  </si>
  <si>
    <t>OPGI
Comité institucional de gestion y desempeño</t>
  </si>
  <si>
    <t>Diagnostico integral de archivos</t>
  </si>
  <si>
    <t>Se desarrolla visitas a los archivos de gestion y fondos acumulados de las diferentes dependencias</t>
  </si>
  <si>
    <t>Formatos de visita de archivos de gestion documental</t>
  </si>
  <si>
    <t>Ajuste de organigrama institucional</t>
  </si>
  <si>
    <t>Unificar formatos</t>
  </si>
  <si>
    <t>Bases de registro Access
Plataforma PQRD</t>
  </si>
  <si>
    <t xml:space="preserve">Cuadro de clasificacion documental </t>
  </si>
  <si>
    <t>FUID de los archivos de gestion</t>
  </si>
  <si>
    <t>Solo se cuenta con 33 FUID</t>
  </si>
  <si>
    <t>FUID del archivo central</t>
  </si>
  <si>
    <t>Cronograma de transferencias documentales</t>
  </si>
  <si>
    <t>Se tienen fondos acumulados de diferentes dependencias
Diagnostico de las dependencias con mayor fondos acumulados</t>
  </si>
  <si>
    <t>Procedimiento de disposicion final de documentos</t>
  </si>
  <si>
    <t>Plan de conservacion</t>
  </si>
  <si>
    <t>SSI</t>
  </si>
  <si>
    <t>Politica de seguidad de la informacion</t>
  </si>
  <si>
    <t>Gestion Ambiental
SSI</t>
  </si>
  <si>
    <t>Revisar la creacion la politica de gestion ambiental
Politica de cero papel</t>
  </si>
  <si>
    <t>Procedimiento de consulta en el archivo central
Procedimiento de documentos en los archivos de gestion</t>
  </si>
  <si>
    <t>Complementar con la seguridad de la informacion en los activos</t>
  </si>
  <si>
    <t>Talento Humano</t>
  </si>
  <si>
    <t>Proceso de Gestion Documental</t>
  </si>
  <si>
    <t>Revisar el crongrama de capacitaciones en gestion documental</t>
  </si>
  <si>
    <t>Procedimientos
Instructivos
Formatos
Manuales</t>
  </si>
  <si>
    <t xml:space="preserve">Se dará cumplimiento con la intervención de los enlaces de gestión documental, al interior de cada dependencia </t>
  </si>
  <si>
    <t xml:space="preserve">se encuentra en actualización </t>
  </si>
  <si>
    <t xml:space="preserve">Tablas de retención documental
Actas de Comité Institucional de Gestión Y Desempeño
oficio de convalidación ante el Comité Departamental de Archivo
</t>
  </si>
  <si>
    <t xml:space="preserve">socialización y publicación </t>
  </si>
  <si>
    <t xml:space="preserve">a partir de la convalidación </t>
  </si>
  <si>
    <t xml:space="preserve">con la centralización de las comunicaciones oficiales </t>
  </si>
  <si>
    <t>con la socialización a través de los correos institucionales y en las diferentes capacitaciones dictadas por el archivo y gestión documental</t>
  </si>
  <si>
    <t>transferencias documentales de los archivos de gestión</t>
  </si>
  <si>
    <t xml:space="preserve">con las visitas y capacitaciones </t>
  </si>
  <si>
    <t>con la organización y clasificación de la documentación para una consulta oportuna</t>
  </si>
  <si>
    <t xml:space="preserve">respuesta oportuna a las diferentes peticiones realizadas </t>
  </si>
  <si>
    <t xml:space="preserve">con la ejecucion del  procedimiento </t>
  </si>
  <si>
    <t>Plan de conservacion
Actas de aprobación del  Comité Institucional de Gestión Y Desempeño</t>
  </si>
  <si>
    <t xml:space="preserve">con la ejecucion del  plan de conservación </t>
  </si>
  <si>
    <t xml:space="preserve">Se cuenta con el plan de conservacion
Cronogrrama de ejecucion del programa de gestion documental
Auditorias de gestion documental
</t>
  </si>
  <si>
    <t>Este cronograma está sujeto a modificación por la situación actual que se vive por la pandemia del coronavirus   COVID- 19.
Pues para cumplir con la meta estipulada se debe realizar asesorías y visitas personalizadas en el puesto de trabajo
.</t>
  </si>
  <si>
    <t xml:space="preserve">Se cuenta con el plan de conservacion
Cronogrrama de ejecucion del cronogrma del plan de conservación 
Auditorias de gestion documental
</t>
  </si>
  <si>
    <t xml:space="preserve">PIC
cronogrma de capacitacion contenido en el programa de gestion documentla </t>
  </si>
  <si>
    <t xml:space="preserve">conogrma de capacitaciones </t>
  </si>
  <si>
    <t xml:space="preserve">archivos de gestion </t>
  </si>
  <si>
    <t xml:space="preserve">con los formatos y procedimientos legalizados por el sistema de gestion de calidad </t>
  </si>
  <si>
    <t xml:space="preserve">A partir de la contratacion en un promedio de  seis (6) meses </t>
  </si>
  <si>
    <t xml:space="preserve">Autodiagnostico  integral de archivos </t>
  </si>
  <si>
    <t xml:space="preserve">A partir del levantamiento del aislamiento preventivo que se vive por la pandemia del coronavirus   COVID- 19.
Pues para cumplir con la meta estipulada se debe realizar asesorías y visitas personalizadas en el puesto de trabajo
 </t>
  </si>
  <si>
    <t>Jefe de Archivo y Gestión Documental y líderes de proceso de cada dependencia</t>
  </si>
  <si>
    <t xml:space="preserve">Cronograma de ejecución </t>
  </si>
  <si>
    <t>Aprobación de la actualización del programa de gestión documental y su cronograma de desarrollo</t>
  </si>
  <si>
    <t xml:space="preserve">Jefe de Archivo y Gestión Documental </t>
  </si>
  <si>
    <t>Cuadros de clasificación  publicados</t>
  </si>
  <si>
    <t>tablas de retención actualizadas</t>
  </si>
  <si>
    <t xml:space="preserve">se realizaran capacitaciones y asesorias personlizadas </t>
  </si>
  <si>
    <t xml:space="preserve">cronogrma de capacitaciones y asesorias </t>
  </si>
  <si>
    <t xml:space="preserve">Jefe de Archivo y Gestión Documental   y equipo de trabajo </t>
  </si>
  <si>
    <t xml:space="preserve">formato  FUID DILIGENCIADO POR CADA DEPENDENCIA </t>
  </si>
  <si>
    <t xml:space="preserve">Transferencias documentales </t>
  </si>
  <si>
    <t xml:space="preserve">cronogrmas de transferencias documentales </t>
  </si>
  <si>
    <t xml:space="preserve">cronogrma de transsferencias cumplido </t>
  </si>
  <si>
    <t>1.- Se ralizara una capacitacion general de los temas prioritarios de archivo a los enlaces delegados por cada dependencia 
2.-se realizaran visitas personalizadas a las diferentes dependencias de la alcaldia de pasto y conjuntmente con los enlaces se realizara el levantamiento del diagnostico de archivo y  el metraje de los fondos acumulados. 
3, se realizara un inventario dede documentos de derechos humanos  o de derecho humanitario.</t>
  </si>
  <si>
    <t xml:space="preserve"> inventario de documentos de derechos humanos  o de derecho humanitario.</t>
  </si>
  <si>
    <t>plan aprobado e implementado</t>
  </si>
  <si>
    <t xml:space="preserve">Cronograma plan de conservación </t>
  </si>
  <si>
    <t xml:space="preserve">Cronograma de ejecución del programa de gestión documental
</t>
  </si>
  <si>
    <t xml:space="preserve">Cronograma  de actividades </t>
  </si>
  <si>
    <t>Inclusión de la planeación de gestión documental en la entidad</t>
  </si>
  <si>
    <t xml:space="preserve">Subsecretaria de talento Humano, Planeación Institucional   </t>
  </si>
  <si>
    <t xml:space="preserve">Oportunidad en la en la distrubucion y respuestas </t>
  </si>
  <si>
    <t>Planeación institucional Unidad de Correspondencia</t>
  </si>
  <si>
    <t xml:space="preserve">Cronograma de ejecucion del programa de gestion documental
</t>
  </si>
  <si>
    <t xml:space="preserve"> Comité institucional de gestion y desemepeño</t>
  </si>
  <si>
    <t>Invnetarios documentales</t>
  </si>
  <si>
    <t>Inventarios documentales de los archivos de gestión</t>
  </si>
  <si>
    <t>Todas las dependencias</t>
  </si>
  <si>
    <t>Ejecución del procedimiento</t>
  </si>
  <si>
    <t xml:space="preserve">Se contratará en el segundo semestre del 2020, personal idoneo para para realizar el levantamiento del diagnóstico integral de archivos </t>
  </si>
  <si>
    <t xml:space="preserve">1.- Se ralizara una capacitacion general de los temas prioritarios de archivo a los enlaces delegados por cada dependencia 
2.-se realizaran visitas personalizadas a las diferentes dependencias de la alcaldia de Pasto y conjuntmente con los enlaces se realizará el levantamiento del diagnostico de archivo y  el metraje de los fondos acumulados. </t>
  </si>
  <si>
    <t xml:space="preserve">Solicitud de aprobación al comité de gestión institucional y desempeño </t>
  </si>
  <si>
    <t xml:space="preserve">A partir de la aprobacion del comité </t>
  </si>
  <si>
    <t xml:space="preserve">A partir del levantamiento del aislamiento preventivo que se vive por la pandemia del coronavirus   COVID- 19.
Pues para cumplir con la meta estipulada se debe realizar asesorías y visitas personalizadas en el puesto de trabajo, sin emabrgo se propendra por establecer capacitaciones virtuales,
</t>
  </si>
  <si>
    <t>Comunicación  a la Subsecretaría de Talento humano para que  ajuste el organigrama y poder proseguir con el procedimiento de convalidacion de las TRD</t>
  </si>
  <si>
    <t>Que la Subsecretaria de Talento Humano proyecte el Decreto de ajuste del organigrama para que lo apruebe y lo firma el Señor Alcalde.</t>
  </si>
  <si>
    <t>depende de la Subsecretaria de Talento Humano</t>
  </si>
  <si>
    <t xml:space="preserve">La Subsecretaria De Talento Humano, Planeación Institucional </t>
  </si>
  <si>
    <t>Mayo</t>
  </si>
  <si>
    <t>Diciembre</t>
  </si>
  <si>
    <t>Tramitación de convalidación</t>
  </si>
  <si>
    <t>Se darán a conocer a las dependencias a traves de las cpacitaciones. Se enviaran a los correos institucionales.</t>
  </si>
  <si>
    <t>Socialización - Listados de asistencia</t>
  </si>
  <si>
    <t>mayo</t>
  </si>
  <si>
    <t>diciembre</t>
  </si>
  <si>
    <t xml:space="preserve">Se estarán actualizando una vez se convaliden </t>
  </si>
  <si>
    <t>ontener las trd convalidadad</t>
  </si>
  <si>
    <t xml:space="preserve">mayo
 </t>
  </si>
  <si>
    <t xml:space="preserve">Se ralizaran despues de desarrolar las capcitacion y asesoria personalizada a cada dependencia </t>
  </si>
  <si>
    <t>Identificar los inventario documentales</t>
  </si>
  <si>
    <t xml:space="preserve">Implementación del plan </t>
  </si>
  <si>
    <t xml:space="preserve">Autodiagnóstico  integral de archivos </t>
  </si>
  <si>
    <t>Para todas la dependencias de acuerdo a la estructura orgánico funcional</t>
  </si>
  <si>
    <t>Para todas las dependencias de la Alcaldía de Pasto</t>
  </si>
  <si>
    <t>Para 40 dependencias deacuerdo a la estructura orgánica,</t>
  </si>
  <si>
    <t xml:space="preserve">Plan de conservación </t>
  </si>
  <si>
    <t xml:space="preserve">se realiza de  manera constante- archivos de gestion de acuerdo al cronograma. </t>
  </si>
  <si>
    <t xml:space="preserve">Conservación de documentos fisicos archivo central  y archivos de gestión </t>
  </si>
  <si>
    <t xml:space="preserve"> Apartir de la obtencion de las  del plan de preservación documental </t>
  </si>
  <si>
    <t>Se implementará decuerdo al cronograma de la 2020</t>
  </si>
  <si>
    <t>Acta de aprobacion por el Comité Institucional  de Gestión y Desempeño.  
Tablas de retención documental incluye cuadro de clasificación documental y 
Comunicación remisión  TRD al Consejo Departamental  de Archivo.</t>
  </si>
  <si>
    <t>Las Tablas de Retención Documental se encuentran aprobadas por el Comité de Gestión y Desempeño de la Alcaldía Municipal de Pasto mediante acta No. 008  de 2019   y fueron remitidas a  Consejo Departamental de Archivo para su convalidación mediante comunicación del 12 de agosto de 2019 . A la fecha se requiere una modificación al organigrama.</t>
  </si>
  <si>
    <t>Aplicando el procedimiento de TRD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</si>
</sst>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
      <sz val="10"/>
      <color rgb="FFFF0000"/>
      <name val="Arial"/>
      <family val="2"/>
    </font>
    <font>
      <sz val="9"/>
      <name val="Calibri"/>
      <family val="2"/>
      <scheme val="minor"/>
    </font>
    <font>
      <b/>
      <sz val="12"/>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right style="dashed">
        <color rgb="FF002060"/>
      </right>
      <top style="medium">
        <color rgb="FF002060"/>
      </top>
      <bottom style="dashed">
        <color rgb="FF002060"/>
      </bottom>
      <diagonal/>
    </border>
    <border>
      <left style="thin">
        <color rgb="FF002060"/>
      </left>
      <right style="dashed">
        <color rgb="FF002060"/>
      </right>
      <top style="medium">
        <color rgb="FF002060"/>
      </top>
      <bottom/>
      <diagonal/>
    </border>
    <border>
      <left style="dashed">
        <color rgb="FF002060"/>
      </left>
      <right/>
      <top style="medium">
        <color rgb="FF002060"/>
      </top>
      <bottom style="dashed">
        <color rgb="FF002060"/>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thin">
        <color theme="3"/>
      </left>
      <right/>
      <top style="medium">
        <color theme="3"/>
      </top>
      <bottom style="dotted">
        <color theme="4" tint="-0.499984740745262"/>
      </bottom>
      <diagonal/>
    </border>
    <border>
      <left style="thin">
        <color theme="3"/>
      </left>
      <right/>
      <top style="dotted">
        <color theme="4" tint="-0.499984740745262"/>
      </top>
      <bottom style="dotted">
        <color theme="4" tint="-0.499984740745262"/>
      </bottom>
      <diagonal/>
    </border>
    <border>
      <left style="thin">
        <color theme="3"/>
      </left>
      <right/>
      <top style="dotted">
        <color theme="4" tint="-0.499984740745262"/>
      </top>
      <bottom style="thin">
        <color theme="3"/>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style="thin">
        <color theme="3"/>
      </left>
      <right style="medium">
        <color theme="3"/>
      </right>
      <top style="thin">
        <color theme="3"/>
      </top>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2" xfId="0" applyFont="1" applyFill="1" applyBorder="1" applyAlignment="1">
      <alignment vertical="center" wrapText="1"/>
    </xf>
    <xf numFmtId="0" fontId="7" fillId="0" borderId="67"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8" xfId="0" applyFont="1" applyFill="1" applyBorder="1" applyAlignment="1">
      <alignment horizontal="left" vertical="center" wrapText="1"/>
    </xf>
    <xf numFmtId="0" fontId="31" fillId="0" borderId="69" xfId="0" applyFont="1" applyBorder="1" applyAlignment="1">
      <alignment vertical="center" wrapText="1"/>
    </xf>
    <xf numFmtId="0" fontId="32" fillId="0" borderId="70" xfId="2" applyFont="1" applyBorder="1" applyAlignment="1">
      <alignment vertical="center" wrapText="1"/>
    </xf>
    <xf numFmtId="0" fontId="31" fillId="0" borderId="71" xfId="0" applyFont="1" applyFill="1" applyBorder="1" applyAlignment="1">
      <alignment horizontal="left" vertical="center" wrapText="1"/>
    </xf>
    <xf numFmtId="0" fontId="31" fillId="0" borderId="72" xfId="0" applyFont="1" applyBorder="1" applyAlignment="1">
      <alignment vertical="center" wrapText="1"/>
    </xf>
    <xf numFmtId="0" fontId="32" fillId="0" borderId="73" xfId="2" applyFont="1" applyBorder="1" applyAlignment="1">
      <alignment vertical="center" wrapText="1"/>
    </xf>
    <xf numFmtId="0" fontId="32" fillId="0" borderId="71" xfId="2" applyFont="1" applyFill="1" applyBorder="1" applyAlignment="1">
      <alignment horizontal="left" vertical="center" wrapText="1"/>
    </xf>
    <xf numFmtId="0" fontId="31" fillId="0" borderId="72" xfId="0" applyFont="1" applyFill="1" applyBorder="1" applyAlignment="1">
      <alignment vertical="center" wrapText="1"/>
    </xf>
    <xf numFmtId="0" fontId="31" fillId="9" borderId="72" xfId="0" applyFont="1" applyFill="1" applyBorder="1" applyAlignment="1">
      <alignment vertical="center" wrapText="1"/>
    </xf>
    <xf numFmtId="0" fontId="32" fillId="0" borderId="71" xfId="2" applyFont="1" applyBorder="1" applyAlignment="1">
      <alignment vertical="center"/>
    </xf>
    <xf numFmtId="0" fontId="31" fillId="0" borderId="74" xfId="0" applyFont="1" applyFill="1" applyBorder="1" applyAlignment="1">
      <alignment horizontal="left" vertical="center" wrapText="1"/>
    </xf>
    <xf numFmtId="0" fontId="31" fillId="0" borderId="75" xfId="0" applyFont="1" applyBorder="1" applyAlignment="1">
      <alignment vertical="center" wrapText="1"/>
    </xf>
    <xf numFmtId="0" fontId="32" fillId="0" borderId="76"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8" fillId="0" borderId="79" xfId="0" applyFont="1" applyBorder="1" applyAlignment="1">
      <alignment vertical="center"/>
    </xf>
    <xf numFmtId="0" fontId="32" fillId="0" borderId="82" xfId="2" applyFont="1" applyBorder="1" applyAlignment="1">
      <alignment vertical="center" wrapText="1"/>
    </xf>
    <xf numFmtId="0" fontId="26" fillId="0" borderId="83" xfId="0" applyFont="1" applyBorder="1" applyAlignment="1">
      <alignment vertical="center"/>
    </xf>
    <xf numFmtId="0" fontId="8" fillId="0" borderId="83" xfId="0" applyFont="1" applyBorder="1" applyAlignment="1">
      <alignment vertical="center"/>
    </xf>
    <xf numFmtId="0" fontId="7" fillId="0" borderId="84" xfId="0" applyFont="1" applyFill="1" applyBorder="1" applyAlignment="1">
      <alignment vertical="center" wrapText="1"/>
    </xf>
    <xf numFmtId="0" fontId="31" fillId="0" borderId="85" xfId="0" applyFont="1" applyFill="1" applyBorder="1" applyAlignment="1">
      <alignment horizontal="left" vertical="center" wrapText="1"/>
    </xf>
    <xf numFmtId="0" fontId="31" fillId="0" borderId="86" xfId="0" applyFont="1" applyBorder="1" applyAlignment="1">
      <alignment vertical="center" wrapText="1"/>
    </xf>
    <xf numFmtId="0" fontId="32" fillId="0" borderId="87" xfId="2" applyFont="1" applyBorder="1" applyAlignment="1">
      <alignment vertical="center" wrapText="1"/>
    </xf>
    <xf numFmtId="0" fontId="31" fillId="0" borderId="80" xfId="0" applyFont="1" applyBorder="1" applyAlignment="1">
      <alignment horizontal="left" vertical="center" wrapText="1"/>
    </xf>
    <xf numFmtId="0" fontId="31" fillId="9" borderId="81" xfId="0" applyFont="1" applyFill="1" applyBorder="1" applyAlignment="1">
      <alignment horizontal="left" vertical="center" wrapText="1"/>
    </xf>
    <xf numFmtId="0" fontId="33" fillId="0" borderId="0" xfId="0" applyFont="1" applyBorder="1" applyAlignment="1">
      <alignment vertical="center"/>
    </xf>
    <xf numFmtId="0" fontId="34" fillId="0" borderId="17" xfId="0" applyFont="1" applyBorder="1"/>
    <xf numFmtId="0" fontId="34" fillId="0" borderId="18" xfId="0" applyFont="1" applyBorder="1"/>
    <xf numFmtId="0" fontId="34" fillId="0" borderId="19" xfId="0" applyFont="1" applyBorder="1"/>
    <xf numFmtId="0" fontId="34" fillId="0" borderId="0" xfId="0" applyFont="1"/>
    <xf numFmtId="0" fontId="34" fillId="0" borderId="20" xfId="0" applyFont="1" applyBorder="1"/>
    <xf numFmtId="0" fontId="34" fillId="0" borderId="21" xfId="0" applyFont="1" applyBorder="1"/>
    <xf numFmtId="0" fontId="34" fillId="0" borderId="20" xfId="0" applyFont="1" applyFill="1" applyBorder="1"/>
    <xf numFmtId="0" fontId="35" fillId="0" borderId="0" xfId="0" applyFont="1" applyFill="1" applyBorder="1" applyAlignment="1">
      <alignment horizontal="center" vertical="center"/>
    </xf>
    <xf numFmtId="0" fontId="34" fillId="0" borderId="21" xfId="0" applyFont="1" applyFill="1" applyBorder="1"/>
    <xf numFmtId="0" fontId="34" fillId="0" borderId="0" xfId="0" applyFont="1" applyFill="1"/>
    <xf numFmtId="0" fontId="34" fillId="0" borderId="0" xfId="0" applyFont="1" applyBorder="1"/>
    <xf numFmtId="0" fontId="36" fillId="0" borderId="0" xfId="0" applyFont="1" applyFill="1" applyBorder="1" applyAlignment="1">
      <alignment horizontal="center" vertical="center"/>
    </xf>
    <xf numFmtId="0" fontId="34" fillId="0" borderId="22" xfId="0" applyFont="1" applyBorder="1"/>
    <xf numFmtId="0" fontId="34" fillId="0" borderId="23" xfId="0" applyFont="1" applyBorder="1"/>
    <xf numFmtId="0" fontId="34" fillId="0" borderId="24" xfId="0" applyFont="1" applyBorder="1"/>
    <xf numFmtId="0" fontId="7" fillId="0" borderId="91" xfId="0" applyFont="1" applyFill="1" applyBorder="1" applyAlignment="1">
      <alignment vertical="center" wrapText="1"/>
    </xf>
    <xf numFmtId="0" fontId="7" fillId="0" borderId="92" xfId="0" applyFont="1" applyFill="1" applyBorder="1" applyAlignment="1">
      <alignment vertical="center" wrapText="1"/>
    </xf>
    <xf numFmtId="0" fontId="7" fillId="9" borderId="92" xfId="0" applyFont="1" applyFill="1" applyBorder="1" applyAlignment="1">
      <alignment vertical="center" wrapText="1"/>
    </xf>
    <xf numFmtId="0" fontId="7" fillId="0" borderId="93" xfId="0" applyFont="1" applyFill="1" applyBorder="1" applyAlignment="1">
      <alignment vertical="center" wrapText="1"/>
    </xf>
    <xf numFmtId="0" fontId="17" fillId="5" borderId="0" xfId="0" applyFont="1" applyFill="1"/>
    <xf numFmtId="0" fontId="19" fillId="14" borderId="99" xfId="0" applyFont="1" applyFill="1" applyBorder="1" applyAlignment="1">
      <alignment horizontal="center" vertical="center" wrapText="1"/>
    </xf>
    <xf numFmtId="0" fontId="8" fillId="5" borderId="109" xfId="0" applyFont="1" applyFill="1" applyBorder="1" applyAlignment="1">
      <alignment horizontal="center" vertical="center" wrapText="1"/>
    </xf>
    <xf numFmtId="0" fontId="8" fillId="5" borderId="110" xfId="0" applyFont="1" applyFill="1" applyBorder="1" applyAlignment="1">
      <alignment horizontal="center" vertical="center" wrapText="1"/>
    </xf>
    <xf numFmtId="0" fontId="8" fillId="5" borderId="11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2" borderId="110" xfId="0" applyFont="1" applyFill="1" applyBorder="1" applyAlignment="1">
      <alignment horizontal="center" vertical="center" wrapText="1"/>
    </xf>
    <xf numFmtId="0" fontId="0" fillId="0" borderId="0" xfId="0" applyAlignment="1">
      <alignment vertical="center"/>
    </xf>
    <xf numFmtId="0" fontId="7" fillId="0" borderId="1" xfId="0" applyFont="1" applyBorder="1" applyAlignment="1">
      <alignment horizontal="center" wrapText="1"/>
    </xf>
    <xf numFmtId="0" fontId="39" fillId="0" borderId="1" xfId="0" applyFont="1" applyBorder="1" applyAlignment="1">
      <alignment horizontal="center" vertical="center" wrapText="1"/>
    </xf>
    <xf numFmtId="0" fontId="40" fillId="0" borderId="77" xfId="0" applyFont="1" applyFill="1" applyBorder="1" applyAlignment="1">
      <alignment vertical="center"/>
    </xf>
    <xf numFmtId="0" fontId="33" fillId="0" borderId="77" xfId="0" applyFont="1" applyFill="1" applyBorder="1" applyAlignment="1">
      <alignment vertical="center"/>
    </xf>
    <xf numFmtId="0" fontId="40" fillId="0" borderId="78" xfId="0" applyFont="1" applyFill="1" applyBorder="1" applyAlignment="1">
      <alignment vertical="center"/>
    </xf>
    <xf numFmtId="0" fontId="33" fillId="0" borderId="78" xfId="0" applyFont="1" applyFill="1" applyBorder="1" applyAlignment="1">
      <alignment vertical="center"/>
    </xf>
    <xf numFmtId="0" fontId="41" fillId="0" borderId="78" xfId="0" applyFont="1" applyFill="1" applyBorder="1" applyAlignment="1">
      <alignment vertical="center" wrapText="1"/>
    </xf>
    <xf numFmtId="0" fontId="40" fillId="0" borderId="79" xfId="0" applyFont="1" applyFill="1" applyBorder="1" applyAlignment="1">
      <alignment vertical="center"/>
    </xf>
    <xf numFmtId="0" fontId="33" fillId="0" borderId="79" xfId="0" applyFont="1" applyFill="1" applyBorder="1" applyAlignment="1">
      <alignment vertical="center"/>
    </xf>
    <xf numFmtId="0" fontId="40" fillId="0" borderId="88" xfId="0" applyFont="1" applyFill="1" applyBorder="1" applyAlignment="1">
      <alignment vertical="center"/>
    </xf>
    <xf numFmtId="0" fontId="33" fillId="0" borderId="88" xfId="0" applyFont="1" applyFill="1" applyBorder="1" applyAlignment="1">
      <alignment vertical="center"/>
    </xf>
    <xf numFmtId="14" fontId="40" fillId="0" borderId="78" xfId="0" applyNumberFormat="1" applyFont="1" applyFill="1" applyBorder="1" applyAlignment="1">
      <alignment vertical="center"/>
    </xf>
    <xf numFmtId="17" fontId="33" fillId="0" borderId="79" xfId="0" applyNumberFormat="1" applyFont="1" applyFill="1" applyBorder="1" applyAlignment="1">
      <alignment horizontal="center" vertical="center" wrapText="1"/>
    </xf>
    <xf numFmtId="0" fontId="33" fillId="0" borderId="79" xfId="0" applyNumberFormat="1" applyFont="1" applyFill="1" applyBorder="1" applyAlignment="1">
      <alignment horizontal="center" vertical="center" wrapText="1"/>
    </xf>
    <xf numFmtId="0" fontId="9" fillId="12" borderId="0" xfId="0" applyFont="1" applyFill="1" applyBorder="1" applyAlignment="1">
      <alignment horizontal="center" vertical="center"/>
    </xf>
    <xf numFmtId="49" fontId="37"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89" xfId="0" applyFont="1" applyFill="1" applyBorder="1" applyAlignment="1">
      <alignment horizontal="center" vertical="center"/>
    </xf>
    <xf numFmtId="0" fontId="9" fillId="12" borderId="90"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1"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1"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0" fontId="38" fillId="0" borderId="42" xfId="0" applyFont="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3" borderId="112" xfId="0" applyFont="1" applyFill="1" applyBorder="1" applyAlignment="1">
      <alignment horizontal="center" vertical="center" wrapText="1"/>
    </xf>
    <xf numFmtId="0" fontId="2" fillId="13" borderId="102" xfId="0" applyFont="1" applyFill="1" applyBorder="1" applyAlignment="1">
      <alignment horizontal="center" vertical="center" wrapText="1"/>
    </xf>
    <xf numFmtId="0" fontId="2" fillId="13" borderId="113"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14" xfId="0" applyFont="1" applyFill="1" applyBorder="1" applyAlignment="1">
      <alignment horizontal="center" vertical="center" wrapText="1"/>
    </xf>
    <xf numFmtId="164" fontId="38" fillId="0" borderId="42" xfId="0" applyNumberFormat="1"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115" xfId="0" applyFont="1" applyFill="1" applyBorder="1" applyAlignment="1">
      <alignment horizontal="center" vertical="center" wrapText="1"/>
    </xf>
    <xf numFmtId="0" fontId="38" fillId="0" borderId="57" xfId="0" applyFont="1" applyBorder="1" applyAlignment="1">
      <alignment horizontal="center" vertical="center" wrapText="1"/>
    </xf>
    <xf numFmtId="164" fontId="38" fillId="0" borderId="57"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25" fillId="0" borderId="0" xfId="0" applyFont="1" applyAlignment="1">
      <alignment horizontal="center"/>
    </xf>
    <xf numFmtId="0" fontId="2" fillId="13" borderId="9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5"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4" borderId="98" xfId="0" applyFont="1" applyFill="1" applyBorder="1" applyAlignment="1">
      <alignment horizontal="center" vertical="center" wrapText="1"/>
    </xf>
    <xf numFmtId="0" fontId="2" fillId="14" borderId="100" xfId="0" applyFont="1" applyFill="1" applyBorder="1" applyAlignment="1">
      <alignment horizontal="center" vertical="center" wrapText="1"/>
    </xf>
    <xf numFmtId="0" fontId="19" fillId="14" borderId="105" xfId="0" applyFont="1" applyFill="1" applyBorder="1" applyAlignment="1">
      <alignment horizontal="center" vertical="center" wrapText="1"/>
    </xf>
    <xf numFmtId="0" fontId="19" fillId="14" borderId="107"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5" xfId="0" applyFont="1" applyFill="1" applyBorder="1" applyAlignment="1">
      <alignment horizontal="center" vertical="center" wrapText="1"/>
    </xf>
    <xf numFmtId="0" fontId="2" fillId="6" borderId="63"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19" fillId="14" borderId="95" xfId="0" applyFont="1" applyFill="1" applyBorder="1" applyAlignment="1">
      <alignment horizontal="center" vertical="center" wrapText="1"/>
    </xf>
    <xf numFmtId="0" fontId="19" fillId="14" borderId="108" xfId="0" applyFont="1" applyFill="1" applyBorder="1" applyAlignment="1">
      <alignment horizontal="center" vertical="center" wrapText="1"/>
    </xf>
    <xf numFmtId="0" fontId="19" fillId="14" borderId="106" xfId="0" applyFont="1" applyFill="1" applyBorder="1" applyAlignment="1">
      <alignment horizontal="center" vertical="center" wrapText="1"/>
    </xf>
    <xf numFmtId="0" fontId="19" fillId="14" borderId="104"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8" fillId="0" borderId="47"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cellXfs>
  <cellStyles count="3">
    <cellStyle name="Hipervínculo" xfId="2" builtinId="8"/>
    <cellStyle name="Millares [0]" xfId="1" builtinId="6"/>
    <cellStyle name="Normal" xfId="0" builtinId="0"/>
  </cellStyles>
  <dxfs count="36">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686750832"/>
        <c:axId val="-68676116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47.190500000000007</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686750832"/>
        <c:axId val="-686761168"/>
      </c:scatterChart>
      <c:catAx>
        <c:axId val="-68675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86761168"/>
        <c:crosses val="autoZero"/>
        <c:auto val="1"/>
        <c:lblAlgn val="ctr"/>
        <c:lblOffset val="100"/>
        <c:noMultiLvlLbl val="0"/>
      </c:catAx>
      <c:valAx>
        <c:axId val="-6867611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867508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686746480"/>
        <c:axId val="-68675627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56.95</c:v>
                </c:pt>
                <c:pt idx="1">
                  <c:v>43.03</c:v>
                </c:pt>
                <c:pt idx="2">
                  <c:v>20</c:v>
                </c:pt>
                <c:pt idx="3">
                  <c:v>65.75</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686746480"/>
        <c:axId val="-686756272"/>
      </c:scatterChart>
      <c:catAx>
        <c:axId val="-68674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86756272"/>
        <c:crosses val="autoZero"/>
        <c:auto val="1"/>
        <c:lblAlgn val="ctr"/>
        <c:lblOffset val="100"/>
        <c:noMultiLvlLbl val="0"/>
      </c:catAx>
      <c:valAx>
        <c:axId val="-6867562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6867464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xmlns=""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xmlns=""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xmlns=""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642938</xdr:colOff>
      <xdr:row>7</xdr:row>
      <xdr:rowOff>11906</xdr:rowOff>
    </xdr:from>
    <xdr:to>
      <xdr:col>18</xdr:col>
      <xdr:colOff>151874</xdr:colOff>
      <xdr:row>9</xdr:row>
      <xdr:rowOff>550208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16</xdr:col>
      <xdr:colOff>666750</xdr:colOff>
      <xdr:row>11</xdr:row>
      <xdr:rowOff>345282</xdr:rowOff>
    </xdr:from>
    <xdr:to>
      <xdr:col>18</xdr:col>
      <xdr:colOff>204261</xdr:colOff>
      <xdr:row>12</xdr:row>
      <xdr:rowOff>345486</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xmlns=""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xmlns=""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xmlns=""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9</xdr:col>
      <xdr:colOff>914400</xdr:colOff>
      <xdr:row>42</xdr:row>
      <xdr:rowOff>31636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10</xdr:col>
      <xdr:colOff>1575015</xdr:colOff>
      <xdr:row>1</xdr:row>
      <xdr:rowOff>1052348</xdr:rowOff>
    </xdr:to>
    <xdr:pic>
      <xdr:nvPicPr>
        <xdr:cNvPr id="4" name="Imagen 3">
          <a:extLst>
            <a:ext uri="{FF2B5EF4-FFF2-40B4-BE49-F238E27FC236}">
              <a16:creationId xmlns:a16="http://schemas.microsoft.com/office/drawing/2014/main" xmlns=""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90" zoomScaleNormal="90" workbookViewId="0">
      <selection activeCell="D13" sqref="D13:P13"/>
    </sheetView>
  </sheetViews>
  <sheetFormatPr baseColWidth="10" defaultColWidth="0" defaultRowHeight="15" zeroHeight="1" x14ac:dyDescent="0.25"/>
  <cols>
    <col min="1" max="1" width="1.140625" style="138" customWidth="1"/>
    <col min="2" max="2" width="0.85546875" style="138" customWidth="1"/>
    <col min="3" max="17" width="11.42578125" style="138" customWidth="1"/>
    <col min="18" max="18" width="1.28515625" style="138" customWidth="1"/>
    <col min="19" max="19" width="1.42578125" style="138" customWidth="1"/>
    <col min="20" max="16384" width="11.42578125" style="138" hidden="1"/>
  </cols>
  <sheetData>
    <row r="1" spans="2:18" ht="8.25" customHeight="1" thickBot="1" x14ac:dyDescent="0.3"/>
    <row r="2" spans="2:18" ht="91.5" customHeight="1" x14ac:dyDescent="0.25">
      <c r="B2" s="135"/>
      <c r="C2" s="136"/>
      <c r="D2" s="136"/>
      <c r="E2" s="136"/>
      <c r="F2" s="136"/>
      <c r="G2" s="136"/>
      <c r="H2" s="136"/>
      <c r="I2" s="136"/>
      <c r="J2" s="136"/>
      <c r="K2" s="136"/>
      <c r="L2" s="136"/>
      <c r="M2" s="136"/>
      <c r="N2" s="136"/>
      <c r="O2" s="136"/>
      <c r="P2" s="136"/>
      <c r="Q2" s="136"/>
      <c r="R2" s="137"/>
    </row>
    <row r="3" spans="2:18" ht="27.95" customHeight="1" x14ac:dyDescent="0.25">
      <c r="B3" s="139"/>
      <c r="C3" s="177" t="s">
        <v>169</v>
      </c>
      <c r="D3" s="177"/>
      <c r="E3" s="177"/>
      <c r="F3" s="177"/>
      <c r="G3" s="177"/>
      <c r="H3" s="177"/>
      <c r="I3" s="177"/>
      <c r="J3" s="177"/>
      <c r="K3" s="177"/>
      <c r="L3" s="177"/>
      <c r="M3" s="177"/>
      <c r="N3" s="177"/>
      <c r="O3" s="177"/>
      <c r="P3" s="177"/>
      <c r="Q3" s="177"/>
      <c r="R3" s="140"/>
    </row>
    <row r="4" spans="2:18" s="144" customFormat="1" ht="3.95" customHeight="1" x14ac:dyDescent="0.25">
      <c r="B4" s="141"/>
      <c r="C4" s="142"/>
      <c r="D4" s="142"/>
      <c r="E4" s="142"/>
      <c r="F4" s="142"/>
      <c r="G4" s="142"/>
      <c r="H4" s="142"/>
      <c r="I4" s="142"/>
      <c r="J4" s="142"/>
      <c r="K4" s="142"/>
      <c r="L4" s="142"/>
      <c r="M4" s="142"/>
      <c r="N4" s="142"/>
      <c r="O4" s="142"/>
      <c r="P4" s="142"/>
      <c r="Q4" s="142"/>
      <c r="R4" s="143"/>
    </row>
    <row r="5" spans="2:18" ht="27.95" customHeight="1" x14ac:dyDescent="0.25">
      <c r="B5" s="139"/>
      <c r="C5" s="177" t="s">
        <v>37</v>
      </c>
      <c r="D5" s="177"/>
      <c r="E5" s="177"/>
      <c r="F5" s="177"/>
      <c r="G5" s="177"/>
      <c r="H5" s="177"/>
      <c r="I5" s="177"/>
      <c r="J5" s="177"/>
      <c r="K5" s="177"/>
      <c r="L5" s="177"/>
      <c r="M5" s="177"/>
      <c r="N5" s="177"/>
      <c r="O5" s="177"/>
      <c r="P5" s="177"/>
      <c r="Q5" s="177"/>
      <c r="R5" s="140"/>
    </row>
    <row r="6" spans="2:18" ht="24" customHeight="1" x14ac:dyDescent="0.25">
      <c r="B6" s="139"/>
      <c r="C6" s="145"/>
      <c r="D6" s="145"/>
      <c r="E6" s="145"/>
      <c r="F6" s="145"/>
      <c r="G6" s="145"/>
      <c r="H6" s="145"/>
      <c r="I6" s="145"/>
      <c r="J6" s="145"/>
      <c r="K6" s="145"/>
      <c r="L6" s="145"/>
      <c r="M6" s="145"/>
      <c r="N6" s="145"/>
      <c r="O6" s="145"/>
      <c r="P6" s="145"/>
      <c r="Q6" s="145"/>
      <c r="R6" s="140"/>
    </row>
    <row r="7" spans="2:18" ht="20.25" x14ac:dyDescent="0.25">
      <c r="B7" s="139"/>
      <c r="C7" s="145"/>
      <c r="D7" s="178" t="s">
        <v>103</v>
      </c>
      <c r="E7" s="178"/>
      <c r="F7" s="178"/>
      <c r="G7" s="178"/>
      <c r="H7" s="178"/>
      <c r="I7" s="178"/>
      <c r="J7" s="178"/>
      <c r="K7" s="178"/>
      <c r="L7" s="178"/>
      <c r="M7" s="178"/>
      <c r="N7" s="178"/>
      <c r="O7" s="178"/>
      <c r="P7" s="178"/>
      <c r="Q7" s="145"/>
      <c r="R7" s="140"/>
    </row>
    <row r="8" spans="2:18" x14ac:dyDescent="0.25">
      <c r="B8" s="139"/>
      <c r="C8" s="145"/>
      <c r="D8" s="145"/>
      <c r="E8" s="145"/>
      <c r="F8" s="145"/>
      <c r="G8" s="145"/>
      <c r="H8" s="145"/>
      <c r="I8" s="145"/>
      <c r="J8" s="145"/>
      <c r="K8" s="145"/>
      <c r="L8" s="145"/>
      <c r="M8" s="145"/>
      <c r="N8" s="145"/>
      <c r="O8" s="145"/>
      <c r="P8" s="145"/>
      <c r="Q8" s="145"/>
      <c r="R8" s="140"/>
    </row>
    <row r="9" spans="2:18" x14ac:dyDescent="0.25">
      <c r="B9" s="139"/>
      <c r="C9" s="145"/>
      <c r="D9" s="145"/>
      <c r="E9" s="145"/>
      <c r="F9" s="145"/>
      <c r="G9" s="145"/>
      <c r="H9" s="145"/>
      <c r="I9" s="145"/>
      <c r="J9" s="145"/>
      <c r="K9" s="145"/>
      <c r="L9" s="145"/>
      <c r="M9" s="145"/>
      <c r="N9" s="145"/>
      <c r="O9" s="145"/>
      <c r="P9" s="145"/>
      <c r="Q9" s="145"/>
      <c r="R9" s="140"/>
    </row>
    <row r="10" spans="2:18" ht="24.75" customHeight="1" x14ac:dyDescent="0.25">
      <c r="B10" s="139"/>
      <c r="D10" s="178" t="s">
        <v>4</v>
      </c>
      <c r="E10" s="178"/>
      <c r="F10" s="178"/>
      <c r="G10" s="178"/>
      <c r="H10" s="178"/>
      <c r="I10" s="178"/>
      <c r="J10" s="178"/>
      <c r="K10" s="178"/>
      <c r="L10" s="178"/>
      <c r="M10" s="178"/>
      <c r="N10" s="178"/>
      <c r="O10" s="178"/>
      <c r="P10" s="178"/>
      <c r="Q10" s="146"/>
      <c r="R10" s="140"/>
    </row>
    <row r="11" spans="2:18" ht="15" customHeight="1" x14ac:dyDescent="0.25">
      <c r="B11" s="139"/>
      <c r="C11" s="145"/>
      <c r="D11" s="145"/>
      <c r="E11" s="145"/>
      <c r="F11" s="145"/>
      <c r="G11" s="145"/>
      <c r="H11" s="145"/>
      <c r="I11" s="145"/>
      <c r="J11" s="145"/>
      <c r="K11" s="145"/>
      <c r="L11" s="145"/>
      <c r="M11" s="145"/>
      <c r="N11" s="145"/>
      <c r="O11" s="145"/>
      <c r="P11" s="145"/>
      <c r="Q11" s="145"/>
      <c r="R11" s="140"/>
    </row>
    <row r="12" spans="2:18" ht="15" customHeight="1" x14ac:dyDescent="0.25">
      <c r="B12" s="139"/>
      <c r="C12" s="145"/>
      <c r="D12" s="145"/>
      <c r="E12" s="145"/>
      <c r="F12" s="145"/>
      <c r="G12" s="145"/>
      <c r="H12" s="145"/>
      <c r="I12" s="145"/>
      <c r="J12" s="145"/>
      <c r="K12" s="145"/>
      <c r="L12" s="145"/>
      <c r="M12" s="145"/>
      <c r="N12" s="145"/>
      <c r="O12" s="145"/>
      <c r="P12" s="145"/>
      <c r="Q12" s="145"/>
      <c r="R12" s="140"/>
    </row>
    <row r="13" spans="2:18" ht="24.75" customHeight="1" x14ac:dyDescent="0.25">
      <c r="B13" s="139"/>
      <c r="D13" s="178" t="s">
        <v>141</v>
      </c>
      <c r="E13" s="178"/>
      <c r="F13" s="178"/>
      <c r="G13" s="178"/>
      <c r="H13" s="178"/>
      <c r="I13" s="178"/>
      <c r="J13" s="178"/>
      <c r="K13" s="178"/>
      <c r="L13" s="178"/>
      <c r="M13" s="178"/>
      <c r="N13" s="178"/>
      <c r="O13" s="178"/>
      <c r="P13" s="178"/>
      <c r="Q13" s="146"/>
      <c r="R13" s="140"/>
    </row>
    <row r="14" spans="2:18" ht="15" customHeight="1" x14ac:dyDescent="0.25">
      <c r="B14" s="139"/>
      <c r="C14" s="145"/>
      <c r="D14" s="145"/>
      <c r="E14" s="145"/>
      <c r="F14" s="145"/>
      <c r="G14" s="145"/>
      <c r="H14" s="145"/>
      <c r="I14" s="145"/>
      <c r="J14" s="145"/>
      <c r="K14" s="145"/>
      <c r="L14" s="145"/>
      <c r="M14" s="145"/>
      <c r="N14" s="145"/>
      <c r="O14" s="145"/>
      <c r="P14" s="145"/>
      <c r="Q14" s="145"/>
      <c r="R14" s="140"/>
    </row>
    <row r="15" spans="2:18" ht="15" customHeight="1" x14ac:dyDescent="0.25">
      <c r="B15" s="139"/>
      <c r="C15" s="145"/>
      <c r="D15" s="145"/>
      <c r="E15" s="145"/>
      <c r="F15" s="145"/>
      <c r="G15" s="145"/>
      <c r="H15" s="145"/>
      <c r="I15" s="145"/>
      <c r="J15" s="145"/>
      <c r="K15" s="145"/>
      <c r="L15" s="145"/>
      <c r="M15" s="145"/>
      <c r="N15" s="145"/>
      <c r="O15" s="145"/>
      <c r="P15" s="145"/>
      <c r="Q15" s="145"/>
      <c r="R15" s="140"/>
    </row>
    <row r="16" spans="2:18" ht="24.75" customHeight="1" x14ac:dyDescent="0.25">
      <c r="B16" s="139"/>
      <c r="D16" s="178" t="s">
        <v>142</v>
      </c>
      <c r="E16" s="178"/>
      <c r="F16" s="178"/>
      <c r="G16" s="178"/>
      <c r="H16" s="178"/>
      <c r="I16" s="178"/>
      <c r="J16" s="178"/>
      <c r="K16" s="178"/>
      <c r="L16" s="178"/>
      <c r="M16" s="178"/>
      <c r="N16" s="178"/>
      <c r="O16" s="178"/>
      <c r="P16" s="178"/>
      <c r="Q16" s="146"/>
      <c r="R16" s="140"/>
    </row>
    <row r="17" spans="2:18" ht="20.100000000000001" customHeight="1" x14ac:dyDescent="0.25">
      <c r="B17" s="139"/>
      <c r="C17" s="145"/>
      <c r="D17" s="145"/>
      <c r="E17" s="145"/>
      <c r="F17" s="145"/>
      <c r="G17" s="145"/>
      <c r="H17" s="145"/>
      <c r="I17" s="145"/>
      <c r="J17" s="145"/>
      <c r="K17" s="145"/>
      <c r="L17" s="145"/>
      <c r="M17" s="145"/>
      <c r="N17" s="145"/>
      <c r="O17" s="145"/>
      <c r="P17" s="145"/>
      <c r="Q17" s="145"/>
      <c r="R17" s="140"/>
    </row>
    <row r="18" spans="2:18" ht="18.75" customHeight="1" thickBot="1" x14ac:dyDescent="0.3">
      <c r="B18" s="147"/>
      <c r="C18" s="148"/>
      <c r="D18" s="148"/>
      <c r="E18" s="148"/>
      <c r="F18" s="148"/>
      <c r="G18" s="148"/>
      <c r="H18" s="148"/>
      <c r="I18" s="148"/>
      <c r="J18" s="148"/>
      <c r="K18" s="148"/>
      <c r="L18" s="148"/>
      <c r="M18" s="148"/>
      <c r="N18" s="148"/>
      <c r="O18" s="148"/>
      <c r="P18" s="148"/>
      <c r="Q18" s="148"/>
      <c r="R18" s="149"/>
    </row>
    <row r="19" spans="2:18"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80" t="s">
        <v>37</v>
      </c>
      <c r="C3" s="181"/>
      <c r="D3" s="181"/>
      <c r="E3" s="181"/>
      <c r="F3" s="181"/>
      <c r="G3" s="181"/>
      <c r="H3" s="181"/>
      <c r="I3" s="181"/>
      <c r="J3" s="181"/>
      <c r="K3" s="181"/>
      <c r="L3" s="181"/>
      <c r="M3" s="181"/>
      <c r="N3" s="181"/>
      <c r="O3" s="181"/>
      <c r="P3" s="181"/>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82" t="s">
        <v>110</v>
      </c>
      <c r="D5" s="182"/>
      <c r="E5" s="182"/>
      <c r="F5" s="182"/>
      <c r="G5" s="182"/>
      <c r="H5" s="182"/>
      <c r="I5" s="182"/>
      <c r="J5" s="182"/>
      <c r="K5" s="182"/>
      <c r="L5" s="182"/>
      <c r="M5" s="182"/>
      <c r="N5" s="182"/>
      <c r="O5" s="182"/>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83" t="s">
        <v>136</v>
      </c>
      <c r="D7" s="183"/>
      <c r="E7" s="183"/>
      <c r="F7" s="183"/>
      <c r="G7" s="183"/>
      <c r="H7" s="183"/>
      <c r="I7" s="183"/>
      <c r="J7" s="183"/>
      <c r="K7" s="183"/>
      <c r="L7" s="183"/>
      <c r="M7" s="183"/>
      <c r="N7" s="183"/>
      <c r="O7" s="183"/>
      <c r="P7" s="94"/>
    </row>
    <row r="8" spans="2:16" ht="34.5" customHeight="1" x14ac:dyDescent="0.25">
      <c r="B8" s="93"/>
      <c r="C8" s="179" t="s">
        <v>112</v>
      </c>
      <c r="D8" s="179"/>
      <c r="E8" s="183" t="s">
        <v>115</v>
      </c>
      <c r="F8" s="183"/>
      <c r="G8" s="183"/>
      <c r="H8" s="183"/>
      <c r="I8" s="183"/>
      <c r="J8" s="183"/>
      <c r="K8" s="183"/>
      <c r="L8" s="183"/>
      <c r="M8" s="183"/>
      <c r="N8" s="183"/>
      <c r="O8" s="183"/>
      <c r="P8" s="94"/>
    </row>
    <row r="9" spans="2:16" x14ac:dyDescent="0.25">
      <c r="B9" s="93"/>
      <c r="C9" s="7"/>
      <c r="D9" s="7"/>
      <c r="E9" s="92"/>
      <c r="F9" s="92"/>
      <c r="G9" s="92"/>
      <c r="H9" s="92"/>
      <c r="I9" s="92"/>
      <c r="J9" s="92"/>
      <c r="K9" s="92"/>
      <c r="L9" s="92"/>
      <c r="M9" s="92"/>
      <c r="N9" s="92"/>
      <c r="O9" s="92"/>
      <c r="P9" s="94"/>
    </row>
    <row r="10" spans="2:16" ht="45.75" customHeight="1" x14ac:dyDescent="0.25">
      <c r="B10" s="93"/>
      <c r="C10" s="179" t="s">
        <v>111</v>
      </c>
      <c r="D10" s="179"/>
      <c r="E10" s="184" t="s">
        <v>116</v>
      </c>
      <c r="F10" s="184"/>
      <c r="G10" s="184"/>
      <c r="H10" s="184"/>
      <c r="I10" s="184"/>
      <c r="J10" s="184"/>
      <c r="K10" s="184"/>
      <c r="L10" s="184"/>
      <c r="M10" s="184"/>
      <c r="N10" s="184"/>
      <c r="O10" s="184"/>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79" t="s">
        <v>113</v>
      </c>
      <c r="D12" s="179"/>
      <c r="E12" s="183" t="s">
        <v>117</v>
      </c>
      <c r="F12" s="183"/>
      <c r="G12" s="183"/>
      <c r="H12" s="183"/>
      <c r="I12" s="183"/>
      <c r="J12" s="183"/>
      <c r="K12" s="183"/>
      <c r="L12" s="183"/>
      <c r="M12" s="183"/>
      <c r="N12" s="183"/>
      <c r="O12" s="183"/>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79" t="s">
        <v>114</v>
      </c>
      <c r="D14" s="179"/>
      <c r="E14" s="183" t="s">
        <v>118</v>
      </c>
      <c r="F14" s="183"/>
      <c r="G14" s="183"/>
      <c r="H14" s="183"/>
      <c r="I14" s="183"/>
      <c r="J14" s="183"/>
      <c r="K14" s="183"/>
      <c r="L14" s="183"/>
      <c r="M14" s="183"/>
      <c r="N14" s="183"/>
      <c r="O14" s="183"/>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119</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120</v>
      </c>
      <c r="D18" s="92"/>
      <c r="E18" s="92" t="s">
        <v>121</v>
      </c>
      <c r="F18" s="92"/>
      <c r="G18" s="92"/>
      <c r="H18" s="92"/>
      <c r="I18" s="92"/>
      <c r="J18" s="92"/>
      <c r="K18" s="92"/>
      <c r="L18" s="92"/>
      <c r="M18" s="92"/>
      <c r="N18" s="92"/>
      <c r="O18" s="92"/>
      <c r="P18" s="88"/>
    </row>
    <row r="19" spans="2:16" x14ac:dyDescent="0.25">
      <c r="B19" s="87"/>
      <c r="C19" s="92" t="s">
        <v>122</v>
      </c>
      <c r="D19" s="92"/>
      <c r="E19" s="92" t="s">
        <v>123</v>
      </c>
      <c r="F19" s="92"/>
      <c r="G19" s="92"/>
      <c r="H19" s="92"/>
      <c r="I19" s="92"/>
      <c r="J19" s="92"/>
      <c r="K19" s="92"/>
      <c r="L19" s="92"/>
      <c r="M19" s="92"/>
      <c r="N19" s="92"/>
      <c r="O19" s="92"/>
      <c r="P19" s="88"/>
    </row>
    <row r="20" spans="2:16" x14ac:dyDescent="0.25">
      <c r="B20" s="87"/>
      <c r="C20" s="92" t="s">
        <v>124</v>
      </c>
      <c r="D20" s="92"/>
      <c r="E20" s="92" t="s">
        <v>125</v>
      </c>
      <c r="F20" s="92"/>
      <c r="G20" s="92"/>
      <c r="H20" s="92"/>
      <c r="I20" s="92"/>
      <c r="J20" s="92"/>
      <c r="K20" s="92"/>
      <c r="L20" s="92"/>
      <c r="M20" s="92"/>
      <c r="N20" s="92"/>
      <c r="O20" s="92"/>
      <c r="P20" s="88"/>
    </row>
    <row r="21" spans="2:16" x14ac:dyDescent="0.25">
      <c r="B21" s="87"/>
      <c r="C21" s="92" t="s">
        <v>126</v>
      </c>
      <c r="D21" s="92"/>
      <c r="E21" s="92" t="s">
        <v>127</v>
      </c>
      <c r="F21" s="92"/>
      <c r="G21" s="92"/>
      <c r="H21" s="92"/>
      <c r="I21" s="92"/>
      <c r="J21" s="92"/>
      <c r="K21" s="92"/>
      <c r="L21" s="92"/>
      <c r="M21" s="92"/>
      <c r="N21" s="92"/>
      <c r="O21" s="92"/>
      <c r="P21" s="88"/>
    </row>
    <row r="22" spans="2:16" x14ac:dyDescent="0.25">
      <c r="B22" s="87"/>
      <c r="C22" s="92" t="s">
        <v>128</v>
      </c>
      <c r="D22" s="92"/>
      <c r="E22" s="92" t="s">
        <v>129</v>
      </c>
      <c r="F22" s="92"/>
      <c r="G22" s="92"/>
      <c r="H22" s="92"/>
      <c r="I22" s="92"/>
      <c r="J22" s="92"/>
      <c r="K22" s="92"/>
      <c r="L22" s="92"/>
      <c r="M22" s="92"/>
      <c r="N22" s="92"/>
      <c r="O22" s="92"/>
      <c r="P22" s="88"/>
    </row>
    <row r="23" spans="2:16" x14ac:dyDescent="0.25">
      <c r="B23" s="87"/>
      <c r="C23" s="92" t="s">
        <v>130</v>
      </c>
      <c r="D23" s="92"/>
      <c r="E23" s="92" t="s">
        <v>131</v>
      </c>
      <c r="F23" s="92"/>
      <c r="G23" s="92"/>
      <c r="H23" s="92"/>
      <c r="I23" s="92"/>
      <c r="J23" s="92"/>
      <c r="K23" s="92"/>
      <c r="L23" s="92"/>
      <c r="M23" s="92"/>
      <c r="N23" s="92"/>
      <c r="O23" s="92"/>
      <c r="P23" s="88"/>
    </row>
    <row r="24" spans="2:16" x14ac:dyDescent="0.25">
      <c r="B24" s="87"/>
      <c r="C24" s="92" t="s">
        <v>132</v>
      </c>
      <c r="D24" s="92"/>
      <c r="E24" s="92" t="s">
        <v>133</v>
      </c>
      <c r="F24" s="92"/>
      <c r="G24" s="92"/>
      <c r="H24" s="92"/>
      <c r="I24" s="92"/>
      <c r="J24" s="92"/>
      <c r="K24" s="92"/>
      <c r="L24" s="92"/>
      <c r="M24" s="92"/>
      <c r="N24" s="92"/>
      <c r="O24" s="92"/>
      <c r="P24" s="88"/>
    </row>
    <row r="25" spans="2:16" x14ac:dyDescent="0.25">
      <c r="B25" s="87"/>
      <c r="C25" s="92" t="s">
        <v>134</v>
      </c>
      <c r="D25" s="92"/>
      <c r="E25" s="92" t="s">
        <v>135</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topLeftCell="C27" zoomScale="205" zoomScaleNormal="205" workbookViewId="0">
      <selection activeCell="E31" sqref="E31"/>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80" t="s">
        <v>143</v>
      </c>
      <c r="D3" s="181"/>
      <c r="E3" s="181"/>
      <c r="F3" s="181"/>
      <c r="G3" s="181"/>
      <c r="H3" s="181"/>
      <c r="I3" s="181"/>
      <c r="J3" s="181"/>
      <c r="K3" s="181"/>
      <c r="L3" s="181"/>
      <c r="M3" s="181"/>
      <c r="N3" s="181"/>
      <c r="O3" s="181"/>
      <c r="P3" s="181"/>
      <c r="Q3" s="181"/>
      <c r="R3" s="181"/>
      <c r="S3" s="181"/>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88" t="s">
        <v>4</v>
      </c>
      <c r="D5" s="188"/>
      <c r="E5" s="188"/>
      <c r="F5" s="188"/>
      <c r="G5" s="188"/>
      <c r="H5" s="188"/>
      <c r="I5" s="188"/>
      <c r="J5" s="188"/>
      <c r="K5" s="188"/>
      <c r="L5" s="188"/>
      <c r="M5" s="188"/>
      <c r="N5" s="188"/>
      <c r="O5" s="188"/>
      <c r="P5" s="188"/>
      <c r="Q5" s="188"/>
      <c r="R5" s="188"/>
      <c r="S5" s="188"/>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89" t="s">
        <v>164</v>
      </c>
      <c r="D7" s="189"/>
      <c r="E7" s="189"/>
      <c r="F7" s="189"/>
      <c r="G7" s="189"/>
      <c r="H7" s="189"/>
      <c r="I7" s="189"/>
      <c r="J7" s="189"/>
      <c r="K7" s="189"/>
      <c r="L7" s="189"/>
      <c r="M7" s="189"/>
      <c r="N7" s="189"/>
      <c r="O7" s="189"/>
      <c r="P7" s="189"/>
      <c r="Q7" s="189"/>
      <c r="R7" s="189"/>
      <c r="S7" s="189"/>
      <c r="T7" s="11"/>
    </row>
    <row r="8" spans="2:25" ht="15" customHeight="1" x14ac:dyDescent="0.25">
      <c r="B8" s="21"/>
      <c r="C8" s="189"/>
      <c r="D8" s="189"/>
      <c r="E8" s="189"/>
      <c r="F8" s="189"/>
      <c r="G8" s="189"/>
      <c r="H8" s="189"/>
      <c r="I8" s="189"/>
      <c r="J8" s="189"/>
      <c r="K8" s="189"/>
      <c r="L8" s="189"/>
      <c r="M8" s="189"/>
      <c r="N8" s="189"/>
      <c r="O8" s="189"/>
      <c r="P8" s="189"/>
      <c r="Q8" s="189"/>
      <c r="R8" s="189"/>
      <c r="S8" s="189"/>
      <c r="T8" s="11"/>
    </row>
    <row r="9" spans="2:25" ht="15" customHeight="1" x14ac:dyDescent="0.25">
      <c r="B9" s="21"/>
      <c r="C9" s="189"/>
      <c r="D9" s="189"/>
      <c r="E9" s="189"/>
      <c r="F9" s="189"/>
      <c r="G9" s="189"/>
      <c r="H9" s="189"/>
      <c r="I9" s="189"/>
      <c r="J9" s="189"/>
      <c r="K9" s="189"/>
      <c r="L9" s="189"/>
      <c r="M9" s="189"/>
      <c r="N9" s="189"/>
      <c r="O9" s="189"/>
      <c r="P9" s="189"/>
      <c r="Q9" s="189"/>
      <c r="R9" s="189"/>
      <c r="S9" s="189"/>
      <c r="T9" s="11"/>
    </row>
    <row r="10" spans="2:25" ht="15" customHeight="1" x14ac:dyDescent="0.25">
      <c r="B10" s="21"/>
      <c r="C10" s="189"/>
      <c r="D10" s="189"/>
      <c r="E10" s="189"/>
      <c r="F10" s="189"/>
      <c r="G10" s="189"/>
      <c r="H10" s="189"/>
      <c r="I10" s="189"/>
      <c r="J10" s="189"/>
      <c r="K10" s="189"/>
      <c r="L10" s="189"/>
      <c r="M10" s="189"/>
      <c r="N10" s="189"/>
      <c r="O10" s="189"/>
      <c r="P10" s="189"/>
      <c r="Q10" s="189"/>
      <c r="R10" s="189"/>
      <c r="S10" s="189"/>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86" t="s">
        <v>145</v>
      </c>
      <c r="D12" s="186"/>
      <c r="E12" s="186"/>
      <c r="F12" s="186"/>
      <c r="G12" s="186"/>
      <c r="H12" s="186"/>
      <c r="I12" s="186"/>
      <c r="J12" s="186"/>
      <c r="K12" s="186"/>
      <c r="L12" s="186"/>
      <c r="M12" s="186"/>
      <c r="N12" s="186"/>
      <c r="O12" s="186"/>
      <c r="P12" s="186"/>
      <c r="Q12" s="186"/>
      <c r="R12" s="186"/>
      <c r="S12" s="186"/>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146</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149</v>
      </c>
      <c r="E18" s="7"/>
      <c r="F18" s="7"/>
      <c r="G18" s="7"/>
      <c r="H18" s="7"/>
      <c r="I18" s="7"/>
      <c r="J18" s="7"/>
      <c r="L18" s="7"/>
      <c r="M18" s="8"/>
      <c r="N18" s="7"/>
      <c r="O18" s="7"/>
      <c r="P18" s="7"/>
      <c r="Q18" s="7"/>
      <c r="R18" s="7"/>
      <c r="S18" s="7"/>
      <c r="T18" s="11"/>
    </row>
    <row r="19" spans="2:20" ht="15" customHeight="1" x14ac:dyDescent="0.2">
      <c r="B19" s="21"/>
      <c r="C19" s="58" t="s">
        <v>9</v>
      </c>
      <c r="D19" s="7" t="s">
        <v>150</v>
      </c>
      <c r="E19" s="7"/>
      <c r="F19" s="7"/>
      <c r="G19" s="7"/>
      <c r="H19" s="7"/>
      <c r="I19" s="7"/>
      <c r="J19" s="7"/>
      <c r="L19" s="7"/>
      <c r="M19" s="8"/>
      <c r="N19" s="7"/>
      <c r="O19" s="7"/>
      <c r="P19" s="7"/>
      <c r="Q19" s="7"/>
      <c r="R19" s="7"/>
      <c r="S19" s="7"/>
      <c r="T19" s="11"/>
    </row>
    <row r="20" spans="2:20" ht="15" customHeight="1" x14ac:dyDescent="0.2">
      <c r="B20" s="21"/>
      <c r="C20" s="58" t="s">
        <v>9</v>
      </c>
      <c r="D20" s="7" t="s">
        <v>151</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147</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165</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86" t="s">
        <v>166</v>
      </c>
      <c r="D37" s="190"/>
      <c r="E37" s="190"/>
      <c r="F37" s="190"/>
      <c r="G37" s="190"/>
      <c r="H37" s="190"/>
      <c r="I37" s="190"/>
      <c r="J37" s="190"/>
      <c r="K37" s="190"/>
      <c r="L37" s="190"/>
      <c r="M37" s="190"/>
      <c r="N37" s="190"/>
      <c r="O37" s="190"/>
      <c r="P37" s="190"/>
      <c r="Q37" s="190"/>
      <c r="R37" s="190"/>
      <c r="S37" s="190"/>
      <c r="T37" s="11"/>
    </row>
    <row r="38" spans="2:20" ht="15" customHeight="1" x14ac:dyDescent="0.25">
      <c r="B38" s="21"/>
      <c r="C38" s="190"/>
      <c r="D38" s="190"/>
      <c r="E38" s="190"/>
      <c r="F38" s="190"/>
      <c r="G38" s="190"/>
      <c r="H38" s="190"/>
      <c r="I38" s="190"/>
      <c r="J38" s="190"/>
      <c r="K38" s="190"/>
      <c r="L38" s="190"/>
      <c r="M38" s="190"/>
      <c r="N38" s="190"/>
      <c r="O38" s="190"/>
      <c r="P38" s="190"/>
      <c r="Q38" s="190"/>
      <c r="R38" s="190"/>
      <c r="S38" s="190"/>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34" t="s">
        <v>167</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91" t="s">
        <v>148</v>
      </c>
      <c r="D42" s="192"/>
      <c r="E42" s="192"/>
      <c r="F42" s="192"/>
      <c r="G42" s="192"/>
      <c r="H42" s="192"/>
      <c r="I42" s="192"/>
      <c r="J42" s="192"/>
      <c r="K42" s="192"/>
      <c r="L42" s="192"/>
      <c r="M42" s="192"/>
      <c r="N42" s="192"/>
      <c r="O42" s="192"/>
      <c r="P42" s="192"/>
      <c r="Q42" s="192"/>
      <c r="R42" s="192"/>
      <c r="S42" s="192"/>
      <c r="T42" s="11"/>
    </row>
    <row r="43" spans="2:20" x14ac:dyDescent="0.25">
      <c r="B43" s="21"/>
      <c r="C43" s="192"/>
      <c r="D43" s="192"/>
      <c r="E43" s="192"/>
      <c r="F43" s="192"/>
      <c r="G43" s="192"/>
      <c r="H43" s="192"/>
      <c r="I43" s="192"/>
      <c r="J43" s="192"/>
      <c r="K43" s="192"/>
      <c r="L43" s="192"/>
      <c r="M43" s="192"/>
      <c r="N43" s="192"/>
      <c r="O43" s="192"/>
      <c r="P43" s="192"/>
      <c r="Q43" s="192"/>
      <c r="R43" s="192"/>
      <c r="S43" s="192"/>
      <c r="T43" s="11"/>
    </row>
    <row r="44" spans="2:20" x14ac:dyDescent="0.25">
      <c r="B44" s="21"/>
      <c r="C44" s="192"/>
      <c r="D44" s="192"/>
      <c r="E44" s="192"/>
      <c r="F44" s="192"/>
      <c r="G44" s="192"/>
      <c r="H44" s="192"/>
      <c r="I44" s="192"/>
      <c r="J44" s="192"/>
      <c r="K44" s="192"/>
      <c r="L44" s="192"/>
      <c r="M44" s="192"/>
      <c r="N44" s="192"/>
      <c r="O44" s="192"/>
      <c r="P44" s="192"/>
      <c r="Q44" s="192"/>
      <c r="R44" s="192"/>
      <c r="S44" s="192"/>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86" t="s">
        <v>168</v>
      </c>
      <c r="D46" s="190"/>
      <c r="E46" s="190"/>
      <c r="F46" s="190"/>
      <c r="G46" s="190"/>
      <c r="H46" s="190"/>
      <c r="I46" s="190"/>
      <c r="J46" s="190"/>
      <c r="K46" s="190"/>
      <c r="L46" s="190"/>
      <c r="M46" s="190"/>
      <c r="N46" s="190"/>
      <c r="O46" s="190"/>
      <c r="P46" s="190"/>
      <c r="Q46" s="190"/>
      <c r="R46" s="190"/>
      <c r="S46" s="190"/>
      <c r="T46" s="11"/>
    </row>
    <row r="47" spans="2:20" x14ac:dyDescent="0.25">
      <c r="B47" s="21"/>
      <c r="C47" s="190"/>
      <c r="D47" s="190"/>
      <c r="E47" s="190"/>
      <c r="F47" s="190"/>
      <c r="G47" s="190"/>
      <c r="H47" s="190"/>
      <c r="I47" s="190"/>
      <c r="J47" s="190"/>
      <c r="K47" s="190"/>
      <c r="L47" s="190"/>
      <c r="M47" s="190"/>
      <c r="N47" s="190"/>
      <c r="O47" s="190"/>
      <c r="P47" s="190"/>
      <c r="Q47" s="190"/>
      <c r="R47" s="190"/>
      <c r="S47" s="190"/>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86" t="s">
        <v>152</v>
      </c>
      <c r="D55" s="186"/>
      <c r="E55" s="186"/>
      <c r="F55" s="186"/>
      <c r="G55" s="186"/>
      <c r="H55" s="186"/>
      <c r="I55" s="186"/>
      <c r="J55" s="186"/>
      <c r="K55" s="186"/>
      <c r="L55" s="186"/>
      <c r="M55" s="186"/>
      <c r="N55" s="186"/>
      <c r="O55" s="186"/>
      <c r="P55" s="186"/>
      <c r="Q55" s="186"/>
      <c r="R55" s="186"/>
      <c r="S55" s="186"/>
      <c r="T55" s="11"/>
    </row>
    <row r="56" spans="2:20" ht="15" customHeight="1" x14ac:dyDescent="0.25">
      <c r="B56" s="21"/>
      <c r="C56" s="186"/>
      <c r="D56" s="186"/>
      <c r="E56" s="186"/>
      <c r="F56" s="186"/>
      <c r="G56" s="186"/>
      <c r="H56" s="186"/>
      <c r="I56" s="186"/>
      <c r="J56" s="186"/>
      <c r="K56" s="186"/>
      <c r="L56" s="186"/>
      <c r="M56" s="186"/>
      <c r="N56" s="186"/>
      <c r="O56" s="186"/>
      <c r="P56" s="186"/>
      <c r="Q56" s="186"/>
      <c r="R56" s="186"/>
      <c r="S56" s="186"/>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86" t="s">
        <v>62</v>
      </c>
      <c r="D58" s="190"/>
      <c r="E58" s="190"/>
      <c r="F58" s="190"/>
      <c r="G58" s="190"/>
      <c r="H58" s="190"/>
      <c r="I58" s="190"/>
      <c r="J58" s="190"/>
      <c r="K58" s="190"/>
      <c r="L58" s="190"/>
      <c r="M58" s="190"/>
      <c r="N58" s="190"/>
      <c r="O58" s="190"/>
      <c r="P58" s="190"/>
      <c r="Q58" s="190"/>
      <c r="R58" s="190"/>
      <c r="S58" s="190"/>
      <c r="T58" s="11"/>
    </row>
    <row r="59" spans="2:20" ht="15" customHeight="1" x14ac:dyDescent="0.25">
      <c r="B59" s="21"/>
      <c r="C59" s="190"/>
      <c r="D59" s="190"/>
      <c r="E59" s="190"/>
      <c r="F59" s="190"/>
      <c r="G59" s="190"/>
      <c r="H59" s="190"/>
      <c r="I59" s="190"/>
      <c r="J59" s="190"/>
      <c r="K59" s="190"/>
      <c r="L59" s="190"/>
      <c r="M59" s="190"/>
      <c r="N59" s="190"/>
      <c r="O59" s="190"/>
      <c r="P59" s="190"/>
      <c r="Q59" s="190"/>
      <c r="R59" s="190"/>
      <c r="S59" s="190"/>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86" t="s">
        <v>153</v>
      </c>
      <c r="D61" s="190"/>
      <c r="E61" s="190"/>
      <c r="F61" s="190"/>
      <c r="G61" s="190"/>
      <c r="H61" s="190"/>
      <c r="I61" s="190"/>
      <c r="J61" s="190"/>
      <c r="K61" s="190"/>
      <c r="L61" s="190"/>
      <c r="M61" s="190"/>
      <c r="N61" s="190"/>
      <c r="O61" s="190"/>
      <c r="P61" s="190"/>
      <c r="Q61" s="190"/>
      <c r="R61" s="190"/>
      <c r="S61" s="190"/>
      <c r="T61" s="11"/>
    </row>
    <row r="62" spans="2:20" ht="15" customHeight="1" x14ac:dyDescent="0.25">
      <c r="B62" s="21"/>
      <c r="C62" s="190"/>
      <c r="D62" s="190"/>
      <c r="E62" s="190"/>
      <c r="F62" s="190"/>
      <c r="G62" s="190"/>
      <c r="H62" s="190"/>
      <c r="I62" s="190"/>
      <c r="J62" s="190"/>
      <c r="K62" s="190"/>
      <c r="L62" s="190"/>
      <c r="M62" s="190"/>
      <c r="N62" s="190"/>
      <c r="O62" s="190"/>
      <c r="P62" s="190"/>
      <c r="Q62" s="190"/>
      <c r="R62" s="190"/>
      <c r="S62" s="190"/>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86" t="s">
        <v>60</v>
      </c>
      <c r="D64" s="190"/>
      <c r="E64" s="190"/>
      <c r="F64" s="190"/>
      <c r="G64" s="190"/>
      <c r="H64" s="190"/>
      <c r="I64" s="190"/>
      <c r="J64" s="190"/>
      <c r="K64" s="190"/>
      <c r="L64" s="190"/>
      <c r="M64" s="190"/>
      <c r="N64" s="190"/>
      <c r="O64" s="190"/>
      <c r="P64" s="190"/>
      <c r="Q64" s="190"/>
      <c r="R64" s="190"/>
      <c r="S64" s="190"/>
      <c r="T64" s="11"/>
    </row>
    <row r="65" spans="2:20" ht="15" customHeight="1" x14ac:dyDescent="0.25">
      <c r="B65" s="21"/>
      <c r="C65" s="190"/>
      <c r="D65" s="190"/>
      <c r="E65" s="190"/>
      <c r="F65" s="190"/>
      <c r="G65" s="190"/>
      <c r="H65" s="190"/>
      <c r="I65" s="190"/>
      <c r="J65" s="190"/>
      <c r="K65" s="190"/>
      <c r="L65" s="190"/>
      <c r="M65" s="190"/>
      <c r="N65" s="190"/>
      <c r="O65" s="190"/>
      <c r="P65" s="190"/>
      <c r="Q65" s="190"/>
      <c r="R65" s="190"/>
      <c r="S65" s="190"/>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154</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157</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158</v>
      </c>
      <c r="E78" s="7"/>
      <c r="F78" s="7"/>
      <c r="G78" s="7"/>
      <c r="H78" s="7"/>
      <c r="I78" s="7"/>
      <c r="J78" s="7"/>
      <c r="L78" s="7"/>
      <c r="M78" s="8"/>
      <c r="N78" s="7"/>
      <c r="O78" s="7"/>
      <c r="P78" s="7"/>
      <c r="Q78" s="7"/>
      <c r="R78" s="7"/>
      <c r="S78" s="7"/>
      <c r="T78" s="11"/>
    </row>
    <row r="79" spans="2:20" ht="15" customHeight="1" x14ac:dyDescent="0.2">
      <c r="B79" s="21"/>
      <c r="C79" s="58" t="s">
        <v>9</v>
      </c>
      <c r="D79" s="7" t="s">
        <v>159</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170</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160</v>
      </c>
      <c r="E83" s="7"/>
      <c r="F83" s="7"/>
      <c r="G83" s="7"/>
      <c r="H83" s="7"/>
      <c r="I83" s="7"/>
      <c r="J83" s="7"/>
      <c r="L83" s="7"/>
      <c r="M83" s="8"/>
      <c r="N83" s="7"/>
      <c r="O83" s="7"/>
      <c r="P83" s="7"/>
      <c r="Q83" s="7"/>
      <c r="R83" s="7"/>
      <c r="S83" s="7"/>
      <c r="T83" s="11"/>
    </row>
    <row r="84" spans="2:20" ht="15" customHeight="1" x14ac:dyDescent="0.2">
      <c r="B84" s="21"/>
      <c r="C84" s="58" t="s">
        <v>9</v>
      </c>
      <c r="D84" s="7" t="s">
        <v>161</v>
      </c>
      <c r="E84" s="7"/>
      <c r="F84" s="7"/>
      <c r="G84" s="7"/>
      <c r="H84" s="7"/>
      <c r="I84" s="7"/>
      <c r="J84" s="7"/>
      <c r="L84" s="7"/>
      <c r="M84" s="8"/>
      <c r="N84" s="7"/>
      <c r="O84" s="7"/>
      <c r="P84" s="7"/>
      <c r="Q84" s="7"/>
      <c r="R84" s="7"/>
      <c r="S84" s="7"/>
      <c r="T84" s="11"/>
    </row>
    <row r="85" spans="2:20" ht="15" customHeight="1" x14ac:dyDescent="0.2">
      <c r="B85" s="21"/>
      <c r="C85" s="58" t="s">
        <v>9</v>
      </c>
      <c r="D85" s="7" t="s">
        <v>162</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86" t="s">
        <v>35</v>
      </c>
      <c r="D88" s="187"/>
      <c r="E88" s="187"/>
      <c r="F88" s="187"/>
      <c r="G88" s="187"/>
      <c r="H88" s="187"/>
      <c r="I88" s="187"/>
      <c r="J88" s="187"/>
      <c r="K88" s="187"/>
      <c r="L88" s="187"/>
      <c r="M88" s="187"/>
      <c r="N88" s="187"/>
      <c r="O88" s="187"/>
      <c r="P88" s="187"/>
      <c r="Q88" s="187"/>
      <c r="R88" s="187"/>
      <c r="S88" s="187"/>
      <c r="T88" s="11"/>
    </row>
    <row r="89" spans="2:20" ht="15" customHeight="1" x14ac:dyDescent="0.25">
      <c r="B89" s="21"/>
      <c r="C89" s="187"/>
      <c r="D89" s="187"/>
      <c r="E89" s="187"/>
      <c r="F89" s="187"/>
      <c r="G89" s="187"/>
      <c r="H89" s="187"/>
      <c r="I89" s="187"/>
      <c r="J89" s="187"/>
      <c r="K89" s="187"/>
      <c r="L89" s="187"/>
      <c r="M89" s="187"/>
      <c r="N89" s="187"/>
      <c r="O89" s="187"/>
      <c r="P89" s="187"/>
      <c r="Q89" s="187"/>
      <c r="R89" s="187"/>
      <c r="S89" s="187"/>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5" t="s">
        <v>29</v>
      </c>
      <c r="L99" s="185"/>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showZeros="0" topLeftCell="F1" zoomScale="70" zoomScaleNormal="70" workbookViewId="0">
      <pane xSplit="5" ySplit="9" topLeftCell="K33" activePane="bottomRight" state="frozen"/>
      <selection activeCell="F1" sqref="F1"/>
      <selection pane="topRight" activeCell="K1" sqref="K1"/>
      <selection pane="bottomLeft" activeCell="F10" sqref="F10"/>
      <selection pane="bottomRight" activeCell="J33" sqref="J3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34.85546875" style="1" customWidth="1"/>
    <col min="12" max="12" width="32.28515625" style="1" customWidth="1"/>
    <col min="13" max="13" width="41.85546875" style="1" customWidth="1"/>
    <col min="14" max="15" width="28.42578125" style="1" customWidth="1"/>
    <col min="16" max="16" width="2.28515625" style="1" customWidth="1"/>
    <col min="17" max="17" width="5.140625" style="1" customWidth="1"/>
    <col min="18" max="18" width="11.42578125" style="1" customWidth="1"/>
    <col min="19" max="19" width="6.7109375" style="1" customWidth="1"/>
    <col min="20" max="20" width="0" style="1" hidden="1" customWidth="1"/>
    <col min="21" max="16384" width="11.42578125" style="1" hidden="1"/>
  </cols>
  <sheetData>
    <row r="1" spans="2:20" ht="4.5" customHeight="1" thickBot="1" x14ac:dyDescent="0.3">
      <c r="C1" s="2"/>
      <c r="I1" s="1" t="s">
        <v>2</v>
      </c>
    </row>
    <row r="2" spans="2:20" ht="100.5" customHeight="1" x14ac:dyDescent="0.25">
      <c r="B2" s="62"/>
      <c r="C2" s="70"/>
      <c r="D2" s="71"/>
      <c r="E2" s="72"/>
      <c r="F2" s="71"/>
      <c r="G2" s="71"/>
      <c r="H2" s="72"/>
      <c r="I2" s="71"/>
      <c r="J2" s="71"/>
      <c r="K2" s="71"/>
      <c r="L2" s="71"/>
      <c r="M2" s="71"/>
      <c r="N2" s="71"/>
      <c r="O2" s="71"/>
      <c r="P2" s="63"/>
    </row>
    <row r="3" spans="2:20" ht="27" x14ac:dyDescent="0.25">
      <c r="B3" s="64"/>
      <c r="C3" s="180" t="s">
        <v>163</v>
      </c>
      <c r="D3" s="181"/>
      <c r="E3" s="181"/>
      <c r="F3" s="181"/>
      <c r="G3" s="181"/>
      <c r="H3" s="181"/>
      <c r="I3" s="181"/>
      <c r="J3" s="181"/>
      <c r="K3" s="181"/>
      <c r="L3" s="181"/>
      <c r="M3" s="181"/>
      <c r="N3" s="181"/>
      <c r="O3" s="181"/>
      <c r="P3" s="73"/>
      <c r="Q3" s="5"/>
      <c r="R3" s="5"/>
      <c r="S3" s="5"/>
      <c r="T3" s="5"/>
    </row>
    <row r="4" spans="2:20" ht="6" customHeight="1" thickBot="1" x14ac:dyDescent="0.3">
      <c r="B4" s="64"/>
      <c r="C4" s="16"/>
      <c r="D4" s="7"/>
      <c r="E4" s="3"/>
      <c r="F4" s="7"/>
      <c r="G4" s="7"/>
      <c r="H4" s="3"/>
      <c r="I4" s="7"/>
      <c r="J4" s="7"/>
      <c r="K4" s="7"/>
      <c r="L4" s="7"/>
      <c r="M4" s="7"/>
      <c r="N4" s="7"/>
      <c r="O4" s="7"/>
      <c r="P4" s="65"/>
    </row>
    <row r="5" spans="2:20" ht="27.75" customHeight="1" x14ac:dyDescent="0.25">
      <c r="B5" s="64"/>
      <c r="C5" s="221" t="s">
        <v>3</v>
      </c>
      <c r="D5" s="222"/>
      <c r="E5" s="222"/>
      <c r="F5" s="222"/>
      <c r="G5" s="222"/>
      <c r="H5" s="223"/>
      <c r="I5" s="227" t="s">
        <v>18</v>
      </c>
      <c r="J5" s="228"/>
      <c r="K5" s="228"/>
      <c r="L5" s="228"/>
      <c r="M5" s="228"/>
      <c r="N5" s="228"/>
      <c r="O5" s="229"/>
      <c r="P5" s="65"/>
    </row>
    <row r="6" spans="2:20" ht="28.5" customHeight="1" thickBot="1" x14ac:dyDescent="0.3">
      <c r="B6" s="64"/>
      <c r="C6" s="224"/>
      <c r="D6" s="225"/>
      <c r="E6" s="225"/>
      <c r="F6" s="225"/>
      <c r="G6" s="225"/>
      <c r="H6" s="226"/>
      <c r="I6" s="230">
        <f>+D10</f>
        <v>47.190500000000007</v>
      </c>
      <c r="J6" s="231"/>
      <c r="K6" s="231"/>
      <c r="L6" s="231"/>
      <c r="M6" s="231"/>
      <c r="N6" s="231"/>
      <c r="O6" s="232"/>
      <c r="P6" s="65"/>
    </row>
    <row r="7" spans="2:20" ht="16.5" thickBot="1" x14ac:dyDescent="0.3">
      <c r="B7" s="64"/>
      <c r="C7" s="16"/>
      <c r="D7" s="7"/>
      <c r="E7" s="3"/>
      <c r="F7" s="7"/>
      <c r="G7" s="7"/>
      <c r="H7" s="3"/>
      <c r="I7" s="7"/>
      <c r="J7" s="7"/>
      <c r="K7" s="7"/>
      <c r="L7" s="7"/>
      <c r="M7" s="7"/>
      <c r="N7" s="7"/>
      <c r="O7" s="7"/>
      <c r="P7" s="65"/>
    </row>
    <row r="8" spans="2:20" x14ac:dyDescent="0.25">
      <c r="B8" s="64"/>
      <c r="C8" s="233" t="s">
        <v>137</v>
      </c>
      <c r="D8" s="235" t="s">
        <v>21</v>
      </c>
      <c r="E8" s="206" t="s">
        <v>20</v>
      </c>
      <c r="F8" s="235" t="s">
        <v>138</v>
      </c>
      <c r="G8" s="235" t="s">
        <v>21</v>
      </c>
      <c r="H8" s="206" t="s">
        <v>20</v>
      </c>
      <c r="I8" s="235" t="s">
        <v>1</v>
      </c>
      <c r="J8" s="219" t="s">
        <v>5</v>
      </c>
      <c r="K8" s="208" t="s">
        <v>171</v>
      </c>
      <c r="L8" s="210" t="s">
        <v>172</v>
      </c>
      <c r="M8" s="212" t="s">
        <v>173</v>
      </c>
      <c r="N8" s="215" t="s">
        <v>6</v>
      </c>
      <c r="O8" s="215" t="s">
        <v>181</v>
      </c>
      <c r="P8" s="65"/>
      <c r="Q8" s="6"/>
    </row>
    <row r="9" spans="2:20" ht="15" thickBot="1" x14ac:dyDescent="0.3">
      <c r="B9" s="64"/>
      <c r="C9" s="234"/>
      <c r="D9" s="236"/>
      <c r="E9" s="207"/>
      <c r="F9" s="237"/>
      <c r="G9" s="236"/>
      <c r="H9" s="207"/>
      <c r="I9" s="236"/>
      <c r="J9" s="220"/>
      <c r="K9" s="209"/>
      <c r="L9" s="211"/>
      <c r="M9" s="213"/>
      <c r="N9" s="216"/>
      <c r="O9" s="216"/>
      <c r="P9" s="65"/>
      <c r="Q9" s="6"/>
    </row>
    <row r="10" spans="2:20" ht="60" x14ac:dyDescent="0.25">
      <c r="B10" s="64"/>
      <c r="C10" s="193" t="s">
        <v>41</v>
      </c>
      <c r="D10" s="195">
        <f>((E10*G10)+(E16*G16)+(E29*G29)+(E34*G34))</f>
        <v>47.190500000000007</v>
      </c>
      <c r="E10" s="198">
        <v>0.3</v>
      </c>
      <c r="F10" s="217" t="s">
        <v>38</v>
      </c>
      <c r="G10" s="218">
        <f>(+(J10*15)+(J11*10)+(J12*15)+(J13*20)+(J14*20)+(J15*20))/100</f>
        <v>56.95</v>
      </c>
      <c r="H10" s="96" t="s">
        <v>42</v>
      </c>
      <c r="I10" s="150" t="s">
        <v>42</v>
      </c>
      <c r="J10" s="156">
        <v>81</v>
      </c>
      <c r="K10" s="160" t="s">
        <v>182</v>
      </c>
      <c r="L10" s="160" t="s">
        <v>213</v>
      </c>
      <c r="M10" s="160" t="s">
        <v>254</v>
      </c>
      <c r="N10" s="164" t="s">
        <v>183</v>
      </c>
      <c r="O10" s="160"/>
      <c r="P10" s="65"/>
      <c r="Q10" s="6"/>
      <c r="R10" s="55" t="s">
        <v>29</v>
      </c>
    </row>
    <row r="11" spans="2:20" ht="180" x14ac:dyDescent="0.25">
      <c r="B11" s="64"/>
      <c r="C11" s="194"/>
      <c r="D11" s="196"/>
      <c r="E11" s="199"/>
      <c r="F11" s="202"/>
      <c r="G11" s="214"/>
      <c r="H11" s="68" t="s">
        <v>44</v>
      </c>
      <c r="I11" s="151" t="s">
        <v>44</v>
      </c>
      <c r="J11" s="157">
        <v>81</v>
      </c>
      <c r="K11" s="160" t="s">
        <v>184</v>
      </c>
      <c r="L11" s="160" t="s">
        <v>185</v>
      </c>
      <c r="M11" s="160" t="s">
        <v>186</v>
      </c>
      <c r="N11" s="160"/>
      <c r="O11" s="160" t="s">
        <v>188</v>
      </c>
      <c r="P11" s="65"/>
      <c r="Q11" s="6"/>
      <c r="R11" s="55"/>
    </row>
    <row r="12" spans="2:20" ht="72" x14ac:dyDescent="0.25">
      <c r="B12" s="64"/>
      <c r="C12" s="194"/>
      <c r="D12" s="196"/>
      <c r="E12" s="199"/>
      <c r="F12" s="202"/>
      <c r="G12" s="214"/>
      <c r="H12" s="68" t="s">
        <v>45</v>
      </c>
      <c r="I12" s="151" t="s">
        <v>45</v>
      </c>
      <c r="J12" s="157">
        <v>50</v>
      </c>
      <c r="K12" s="160" t="s">
        <v>189</v>
      </c>
      <c r="L12" s="160" t="s">
        <v>190</v>
      </c>
      <c r="M12" s="160" t="s">
        <v>191</v>
      </c>
      <c r="N12" s="160"/>
      <c r="O12" s="160"/>
      <c r="P12" s="65"/>
      <c r="Q12" s="6"/>
    </row>
    <row r="13" spans="2:20" ht="348" x14ac:dyDescent="0.25">
      <c r="B13" s="64"/>
      <c r="C13" s="194"/>
      <c r="D13" s="196"/>
      <c r="E13" s="199"/>
      <c r="F13" s="202"/>
      <c r="G13" s="214"/>
      <c r="H13" s="68" t="s">
        <v>70</v>
      </c>
      <c r="I13" s="151" t="s">
        <v>70</v>
      </c>
      <c r="J13" s="157">
        <v>81</v>
      </c>
      <c r="K13" s="159" t="s">
        <v>122</v>
      </c>
      <c r="L13" s="160" t="s">
        <v>255</v>
      </c>
      <c r="M13" s="160" t="s">
        <v>254</v>
      </c>
      <c r="N13" s="164" t="s">
        <v>256</v>
      </c>
      <c r="O13" s="160"/>
      <c r="P13" s="65"/>
      <c r="Q13" s="6"/>
      <c r="R13" s="55"/>
    </row>
    <row r="14" spans="2:20" ht="132" x14ac:dyDescent="0.25">
      <c r="B14" s="64"/>
      <c r="C14" s="194"/>
      <c r="D14" s="196"/>
      <c r="E14" s="199"/>
      <c r="F14" s="202"/>
      <c r="G14" s="214"/>
      <c r="H14" s="68" t="s">
        <v>71</v>
      </c>
      <c r="I14" s="151" t="s">
        <v>71</v>
      </c>
      <c r="J14" s="157">
        <v>25</v>
      </c>
      <c r="K14" s="160" t="s">
        <v>182</v>
      </c>
      <c r="L14" s="160" t="s">
        <v>214</v>
      </c>
      <c r="M14" s="160" t="s">
        <v>260</v>
      </c>
      <c r="N14" s="160" t="s">
        <v>261</v>
      </c>
      <c r="O14" s="160"/>
      <c r="P14" s="65"/>
      <c r="Q14" s="6"/>
      <c r="R14" s="55" t="s">
        <v>30</v>
      </c>
    </row>
    <row r="15" spans="2:20" ht="180" x14ac:dyDescent="0.25">
      <c r="B15" s="64"/>
      <c r="C15" s="194"/>
      <c r="D15" s="196"/>
      <c r="E15" s="200"/>
      <c r="F15" s="202"/>
      <c r="G15" s="214"/>
      <c r="H15" s="68" t="s">
        <v>64</v>
      </c>
      <c r="I15" s="151" t="s">
        <v>64</v>
      </c>
      <c r="J15" s="157">
        <v>40</v>
      </c>
      <c r="K15" s="160" t="s">
        <v>215</v>
      </c>
      <c r="L15" s="160" t="s">
        <v>217</v>
      </c>
      <c r="M15" s="160" t="s">
        <v>216</v>
      </c>
      <c r="N15" s="160" t="s">
        <v>192</v>
      </c>
      <c r="O15" s="160" t="s">
        <v>257</v>
      </c>
      <c r="P15" s="65"/>
      <c r="Q15" s="6"/>
    </row>
    <row r="16" spans="2:20" ht="108" x14ac:dyDescent="0.25">
      <c r="B16" s="64"/>
      <c r="C16" s="194"/>
      <c r="D16" s="196"/>
      <c r="E16" s="201">
        <v>0.6</v>
      </c>
      <c r="F16" s="202" t="s">
        <v>39</v>
      </c>
      <c r="G16" s="214">
        <f>+((J16*10)+(J17*4)+(J18*4)+(J19*8)+(J20*8)+(J21*8)+(J22*8)+(J23*20)+(J24*5)+(J25*5)+(J26*8)+(J27*6)+(J28*6))/100</f>
        <v>43.03</v>
      </c>
      <c r="H16" s="68" t="s">
        <v>63</v>
      </c>
      <c r="I16" s="151" t="s">
        <v>63</v>
      </c>
      <c r="J16" s="157">
        <v>81</v>
      </c>
      <c r="K16" s="160" t="s">
        <v>194</v>
      </c>
      <c r="L16" s="160" t="s">
        <v>218</v>
      </c>
      <c r="M16" s="159" t="s">
        <v>258</v>
      </c>
      <c r="N16" s="159" t="s">
        <v>193</v>
      </c>
      <c r="O16" s="160" t="s">
        <v>259</v>
      </c>
      <c r="P16" s="65"/>
    </row>
    <row r="17" spans="2:16" ht="36" x14ac:dyDescent="0.25">
      <c r="B17" s="64"/>
      <c r="C17" s="194"/>
      <c r="D17" s="196"/>
      <c r="E17" s="199"/>
      <c r="F17" s="202"/>
      <c r="G17" s="214"/>
      <c r="H17" s="69" t="s">
        <v>46</v>
      </c>
      <c r="I17" s="152" t="s">
        <v>46</v>
      </c>
      <c r="J17" s="157">
        <v>10</v>
      </c>
      <c r="K17" s="159" t="s">
        <v>262</v>
      </c>
      <c r="L17" s="159"/>
      <c r="M17" s="159"/>
      <c r="N17" s="159"/>
      <c r="O17" s="159"/>
      <c r="P17" s="65"/>
    </row>
    <row r="18" spans="2:16" ht="108" x14ac:dyDescent="0.25">
      <c r="B18" s="64"/>
      <c r="C18" s="194"/>
      <c r="D18" s="196"/>
      <c r="E18" s="199"/>
      <c r="F18" s="202"/>
      <c r="G18" s="214"/>
      <c r="H18" s="68" t="s">
        <v>47</v>
      </c>
      <c r="I18" s="151" t="s">
        <v>47</v>
      </c>
      <c r="J18" s="157">
        <v>50</v>
      </c>
      <c r="K18" s="160" t="s">
        <v>195</v>
      </c>
      <c r="L18" s="160" t="s">
        <v>219</v>
      </c>
      <c r="M18" s="160" t="s">
        <v>263</v>
      </c>
      <c r="N18" s="160"/>
      <c r="O18" s="160"/>
      <c r="P18" s="65"/>
    </row>
    <row r="19" spans="2:16" ht="235.5" customHeight="1" x14ac:dyDescent="0.25">
      <c r="B19" s="64"/>
      <c r="C19" s="194"/>
      <c r="D19" s="196"/>
      <c r="E19" s="199"/>
      <c r="F19" s="202"/>
      <c r="G19" s="214"/>
      <c r="H19" s="68" t="s">
        <v>64</v>
      </c>
      <c r="I19" s="151" t="s">
        <v>64</v>
      </c>
      <c r="J19" s="161">
        <v>61</v>
      </c>
      <c r="K19" s="262" t="s">
        <v>297</v>
      </c>
      <c r="L19" s="262" t="s">
        <v>299</v>
      </c>
      <c r="M19" s="262" t="s">
        <v>298</v>
      </c>
      <c r="N19" s="263"/>
      <c r="O19" s="263"/>
      <c r="P19" s="65"/>
    </row>
    <row r="20" spans="2:16" ht="48" x14ac:dyDescent="0.25">
      <c r="B20" s="64"/>
      <c r="C20" s="194"/>
      <c r="D20" s="196"/>
      <c r="E20" s="199"/>
      <c r="F20" s="202"/>
      <c r="G20" s="214"/>
      <c r="H20" s="68" t="s">
        <v>72</v>
      </c>
      <c r="I20" s="151" t="s">
        <v>65</v>
      </c>
      <c r="J20" s="157">
        <v>20</v>
      </c>
      <c r="K20" s="159"/>
      <c r="L20" s="159"/>
      <c r="M20" s="159"/>
      <c r="N20" s="159"/>
      <c r="O20" s="159"/>
      <c r="P20" s="65"/>
    </row>
    <row r="21" spans="2:16" ht="132" x14ac:dyDescent="0.25">
      <c r="B21" s="64"/>
      <c r="C21" s="194"/>
      <c r="D21" s="196"/>
      <c r="E21" s="199"/>
      <c r="F21" s="202"/>
      <c r="G21" s="214"/>
      <c r="H21" s="68" t="s">
        <v>48</v>
      </c>
      <c r="I21" s="151" t="s">
        <v>48</v>
      </c>
      <c r="J21" s="157">
        <v>40</v>
      </c>
      <c r="K21" s="159" t="s">
        <v>196</v>
      </c>
      <c r="L21" s="159" t="s">
        <v>221</v>
      </c>
      <c r="M21" s="160" t="s">
        <v>220</v>
      </c>
      <c r="N21" s="159" t="s">
        <v>197</v>
      </c>
      <c r="O21" s="159" t="s">
        <v>264</v>
      </c>
      <c r="P21" s="65"/>
    </row>
    <row r="22" spans="2:16" ht="132" x14ac:dyDescent="0.25">
      <c r="B22" s="64"/>
      <c r="C22" s="194"/>
      <c r="D22" s="196"/>
      <c r="E22" s="199"/>
      <c r="F22" s="202"/>
      <c r="G22" s="214"/>
      <c r="H22" s="68" t="s">
        <v>49</v>
      </c>
      <c r="I22" s="151" t="s">
        <v>49</v>
      </c>
      <c r="J22" s="157">
        <v>70</v>
      </c>
      <c r="K22" s="159" t="s">
        <v>198</v>
      </c>
      <c r="L22" s="160" t="s">
        <v>222</v>
      </c>
      <c r="M22" s="160" t="s">
        <v>223</v>
      </c>
      <c r="N22" s="159"/>
      <c r="O22" s="159"/>
      <c r="P22" s="65"/>
    </row>
    <row r="23" spans="2:16" ht="96" x14ac:dyDescent="0.25">
      <c r="B23" s="64"/>
      <c r="C23" s="194"/>
      <c r="D23" s="196"/>
      <c r="E23" s="199"/>
      <c r="F23" s="202"/>
      <c r="G23" s="214"/>
      <c r="H23" s="68" t="s">
        <v>50</v>
      </c>
      <c r="I23" s="151" t="s">
        <v>50</v>
      </c>
      <c r="J23" s="157">
        <v>20</v>
      </c>
      <c r="K23" s="160"/>
      <c r="L23" s="160"/>
      <c r="M23" s="160" t="s">
        <v>199</v>
      </c>
      <c r="N23" s="160" t="s">
        <v>200</v>
      </c>
      <c r="O23" s="160"/>
      <c r="P23" s="65"/>
    </row>
    <row r="24" spans="2:16" ht="48" x14ac:dyDescent="0.25">
      <c r="B24" s="64"/>
      <c r="C24" s="194"/>
      <c r="D24" s="196"/>
      <c r="E24" s="199"/>
      <c r="F24" s="202"/>
      <c r="G24" s="214"/>
      <c r="H24" s="68" t="s">
        <v>66</v>
      </c>
      <c r="I24" s="151" t="s">
        <v>104</v>
      </c>
      <c r="J24" s="157">
        <v>20</v>
      </c>
      <c r="K24" s="159"/>
      <c r="L24" s="159"/>
      <c r="M24" s="159"/>
      <c r="N24" s="159"/>
      <c r="O24" s="159"/>
      <c r="P24" s="65"/>
    </row>
    <row r="25" spans="2:16" ht="72" x14ac:dyDescent="0.25">
      <c r="B25" s="64"/>
      <c r="C25" s="194"/>
      <c r="D25" s="196"/>
      <c r="E25" s="199"/>
      <c r="F25" s="202"/>
      <c r="G25" s="214"/>
      <c r="H25" s="68" t="s">
        <v>67</v>
      </c>
      <c r="I25" s="151" t="s">
        <v>67</v>
      </c>
      <c r="J25" s="157">
        <v>81</v>
      </c>
      <c r="K25" s="160" t="s">
        <v>201</v>
      </c>
      <c r="L25" s="160" t="s">
        <v>224</v>
      </c>
      <c r="M25" s="162" t="s">
        <v>265</v>
      </c>
      <c r="N25" s="160"/>
      <c r="O25" s="160"/>
      <c r="P25" s="65"/>
    </row>
    <row r="26" spans="2:16" ht="156" x14ac:dyDescent="0.25">
      <c r="B26" s="64"/>
      <c r="C26" s="194"/>
      <c r="D26" s="196"/>
      <c r="E26" s="199"/>
      <c r="F26" s="202"/>
      <c r="G26" s="214"/>
      <c r="H26" s="68" t="s">
        <v>51</v>
      </c>
      <c r="I26" s="151" t="s">
        <v>51</v>
      </c>
      <c r="J26" s="157">
        <v>50</v>
      </c>
      <c r="K26" s="160" t="s">
        <v>225</v>
      </c>
      <c r="L26" s="160" t="s">
        <v>226</v>
      </c>
      <c r="M26" s="160" t="s">
        <v>227</v>
      </c>
      <c r="N26" s="160" t="s">
        <v>228</v>
      </c>
      <c r="O26" s="159"/>
      <c r="P26" s="65"/>
    </row>
    <row r="27" spans="2:16" ht="140.25" x14ac:dyDescent="0.2">
      <c r="B27" s="64"/>
      <c r="C27" s="194"/>
      <c r="D27" s="196"/>
      <c r="E27" s="199"/>
      <c r="F27" s="202"/>
      <c r="G27" s="214"/>
      <c r="H27" s="68" t="s">
        <v>56</v>
      </c>
      <c r="I27" s="151" t="s">
        <v>56</v>
      </c>
      <c r="J27" s="157">
        <v>50</v>
      </c>
      <c r="K27" s="159" t="s">
        <v>202</v>
      </c>
      <c r="L27" s="160" t="s">
        <v>226</v>
      </c>
      <c r="M27" s="163" t="s">
        <v>229</v>
      </c>
      <c r="N27" s="160" t="s">
        <v>228</v>
      </c>
      <c r="O27" s="159"/>
      <c r="P27" s="65"/>
    </row>
    <row r="28" spans="2:16" ht="72" x14ac:dyDescent="0.25">
      <c r="B28" s="64"/>
      <c r="C28" s="194"/>
      <c r="D28" s="196"/>
      <c r="E28" s="200"/>
      <c r="F28" s="202"/>
      <c r="G28" s="214"/>
      <c r="H28" s="68" t="s">
        <v>68</v>
      </c>
      <c r="I28" s="151" t="s">
        <v>68</v>
      </c>
      <c r="J28" s="157">
        <v>20</v>
      </c>
      <c r="K28" s="159"/>
      <c r="L28" s="159"/>
      <c r="M28" s="159"/>
      <c r="N28" s="159"/>
      <c r="O28" s="159" t="s">
        <v>203</v>
      </c>
      <c r="P28" s="65"/>
    </row>
    <row r="29" spans="2:16" ht="180" x14ac:dyDescent="0.25">
      <c r="B29" s="64"/>
      <c r="C29" s="194"/>
      <c r="D29" s="196"/>
      <c r="E29" s="201">
        <v>0.05</v>
      </c>
      <c r="F29" s="202" t="s">
        <v>55</v>
      </c>
      <c r="G29" s="214">
        <f>(J29*20+J30*20+J31*20+J32*20+J33*20)/100</f>
        <v>20</v>
      </c>
      <c r="H29" s="68" t="s">
        <v>52</v>
      </c>
      <c r="I29" s="151" t="s">
        <v>52</v>
      </c>
      <c r="J29" s="157">
        <v>20</v>
      </c>
      <c r="K29" s="159"/>
      <c r="L29" s="159"/>
      <c r="M29" s="159"/>
      <c r="N29" s="159"/>
      <c r="O29" s="159" t="s">
        <v>203</v>
      </c>
      <c r="P29" s="65"/>
    </row>
    <row r="30" spans="2:16" ht="15" x14ac:dyDescent="0.25">
      <c r="B30" s="64"/>
      <c r="C30" s="194"/>
      <c r="D30" s="196"/>
      <c r="E30" s="199"/>
      <c r="F30" s="202"/>
      <c r="G30" s="214"/>
      <c r="H30" s="68"/>
      <c r="I30" s="151" t="s">
        <v>102</v>
      </c>
      <c r="J30" s="157">
        <v>20</v>
      </c>
      <c r="K30" s="159"/>
      <c r="L30" s="159"/>
      <c r="M30" s="159"/>
      <c r="N30" s="159"/>
      <c r="O30" s="159" t="s">
        <v>203</v>
      </c>
      <c r="P30" s="65"/>
    </row>
    <row r="31" spans="2:16" ht="51" x14ac:dyDescent="0.25">
      <c r="B31" s="64"/>
      <c r="C31" s="194"/>
      <c r="D31" s="196"/>
      <c r="E31" s="199"/>
      <c r="F31" s="202"/>
      <c r="G31" s="214"/>
      <c r="H31" s="68"/>
      <c r="I31" s="151" t="s">
        <v>105</v>
      </c>
      <c r="J31" s="157">
        <v>20</v>
      </c>
      <c r="K31" s="159"/>
      <c r="L31" s="159"/>
      <c r="M31" s="159"/>
      <c r="N31" s="159"/>
      <c r="O31" s="159" t="s">
        <v>203</v>
      </c>
      <c r="P31" s="65"/>
    </row>
    <row r="32" spans="2:16" ht="108.75" thickBot="1" x14ac:dyDescent="0.3">
      <c r="B32" s="66"/>
      <c r="C32" s="194"/>
      <c r="D32" s="196"/>
      <c r="E32" s="199"/>
      <c r="F32" s="202"/>
      <c r="G32" s="214"/>
      <c r="H32" s="68" t="s">
        <v>53</v>
      </c>
      <c r="I32" s="151" t="s">
        <v>101</v>
      </c>
      <c r="J32" s="157">
        <v>20</v>
      </c>
      <c r="K32" s="159"/>
      <c r="L32" s="159"/>
      <c r="M32" s="159"/>
      <c r="N32" s="159"/>
      <c r="O32" s="159" t="s">
        <v>203</v>
      </c>
      <c r="P32" s="67"/>
    </row>
    <row r="33" spans="2:16" ht="192" x14ac:dyDescent="0.25">
      <c r="B33" s="64"/>
      <c r="C33" s="194"/>
      <c r="D33" s="196"/>
      <c r="E33" s="200"/>
      <c r="F33" s="202"/>
      <c r="G33" s="214"/>
      <c r="H33" s="68" t="s">
        <v>54</v>
      </c>
      <c r="I33" s="151" t="s">
        <v>54</v>
      </c>
      <c r="J33" s="157">
        <v>20</v>
      </c>
      <c r="K33" s="159"/>
      <c r="L33" s="159"/>
      <c r="M33" s="159" t="s">
        <v>204</v>
      </c>
      <c r="N33" s="159"/>
      <c r="O33" s="159" t="s">
        <v>203</v>
      </c>
      <c r="P33" s="65"/>
    </row>
    <row r="34" spans="2:16" ht="84" x14ac:dyDescent="0.25">
      <c r="B34" s="64"/>
      <c r="C34" s="194"/>
      <c r="D34" s="196"/>
      <c r="E34" s="203">
        <v>0.05</v>
      </c>
      <c r="F34" s="202" t="s">
        <v>40</v>
      </c>
      <c r="G34" s="214">
        <f>((J34*25)+(J35*25)+(J36*25)+(J37*25))/100</f>
        <v>65.75</v>
      </c>
      <c r="H34" s="68" t="s">
        <v>57</v>
      </c>
      <c r="I34" s="151" t="s">
        <v>106</v>
      </c>
      <c r="J34" s="157">
        <v>20</v>
      </c>
      <c r="K34" s="159"/>
      <c r="L34" s="159"/>
      <c r="M34" s="159"/>
      <c r="N34" s="160" t="s">
        <v>206</v>
      </c>
      <c r="O34" s="160" t="s">
        <v>205</v>
      </c>
      <c r="P34" s="65"/>
    </row>
    <row r="35" spans="2:16" ht="72" x14ac:dyDescent="0.25">
      <c r="B35" s="64"/>
      <c r="C35" s="194"/>
      <c r="D35" s="196"/>
      <c r="E35" s="204"/>
      <c r="F35" s="202"/>
      <c r="G35" s="214"/>
      <c r="H35" s="68" t="s">
        <v>58</v>
      </c>
      <c r="I35" s="151" t="s">
        <v>58</v>
      </c>
      <c r="J35" s="157">
        <v>81</v>
      </c>
      <c r="K35" s="160" t="s">
        <v>207</v>
      </c>
      <c r="L35" s="159" t="s">
        <v>132</v>
      </c>
      <c r="M35" s="160" t="s">
        <v>223</v>
      </c>
      <c r="N35" s="160" t="s">
        <v>208</v>
      </c>
      <c r="O35" s="159"/>
      <c r="P35" s="65"/>
    </row>
    <row r="36" spans="2:16" ht="84" x14ac:dyDescent="0.25">
      <c r="B36" s="64"/>
      <c r="C36" s="194"/>
      <c r="D36" s="196"/>
      <c r="E36" s="204"/>
      <c r="F36" s="202"/>
      <c r="G36" s="214"/>
      <c r="H36" s="68" t="s">
        <v>73</v>
      </c>
      <c r="I36" s="151" t="s">
        <v>69</v>
      </c>
      <c r="J36" s="157">
        <v>81</v>
      </c>
      <c r="K36" s="160" t="s">
        <v>230</v>
      </c>
      <c r="L36" s="160" t="s">
        <v>231</v>
      </c>
      <c r="M36" s="160" t="s">
        <v>232</v>
      </c>
      <c r="N36" s="160" t="s">
        <v>211</v>
      </c>
      <c r="O36" s="160" t="s">
        <v>209</v>
      </c>
      <c r="P36" s="65"/>
    </row>
    <row r="37" spans="2:16" ht="156" x14ac:dyDescent="0.25">
      <c r="B37" s="64"/>
      <c r="C37" s="194"/>
      <c r="D37" s="197"/>
      <c r="E37" s="205"/>
      <c r="F37" s="202"/>
      <c r="G37" s="214"/>
      <c r="H37" s="68" t="s">
        <v>59</v>
      </c>
      <c r="I37" s="153" t="s">
        <v>59</v>
      </c>
      <c r="J37" s="158">
        <v>81</v>
      </c>
      <c r="K37" s="159" t="s">
        <v>210</v>
      </c>
      <c r="L37" s="160" t="s">
        <v>233</v>
      </c>
      <c r="M37" s="160" t="s">
        <v>212</v>
      </c>
      <c r="N37" s="159"/>
      <c r="O37" s="159" t="s">
        <v>187</v>
      </c>
      <c r="P37" s="65"/>
    </row>
    <row r="38" spans="2:16" ht="15" thickBot="1" x14ac:dyDescent="0.3">
      <c r="B38" s="66"/>
      <c r="C38" s="74"/>
      <c r="D38" s="74"/>
      <c r="E38" s="75"/>
      <c r="F38" s="74"/>
      <c r="G38" s="74"/>
      <c r="H38" s="75"/>
      <c r="I38" s="74"/>
      <c r="J38" s="74"/>
      <c r="K38" s="74"/>
      <c r="L38" s="74"/>
      <c r="M38" s="74"/>
      <c r="N38" s="74"/>
      <c r="O38" s="74"/>
      <c r="P38" s="67"/>
    </row>
    <row r="39" spans="2:16" x14ac:dyDescent="0.25"/>
    <row r="40" spans="2:16" x14ac:dyDescent="0.25"/>
    <row r="41" spans="2:16" hidden="1" x14ac:dyDescent="0.25"/>
    <row r="42" spans="2:16" hidden="1" x14ac:dyDescent="0.25">
      <c r="D42" s="24"/>
    </row>
    <row r="43" spans="2:16" hidden="1" x14ac:dyDescent="0.25"/>
    <row r="44" spans="2:16" hidden="1" x14ac:dyDescent="0.25"/>
    <row r="45" spans="2:16" hidden="1" x14ac:dyDescent="0.25"/>
    <row r="46" spans="2:16" hidden="1" x14ac:dyDescent="0.25"/>
    <row r="47" spans="2:16" hidden="1" x14ac:dyDescent="0.25"/>
    <row r="48" spans="2:16" hidden="1" x14ac:dyDescent="0.25"/>
    <row r="49" spans="9:9" hidden="1" x14ac:dyDescent="0.25">
      <c r="I49" s="7"/>
    </row>
    <row r="50" spans="9:9" hidden="1" x14ac:dyDescent="0.25"/>
    <row r="51" spans="9:9" hidden="1" x14ac:dyDescent="0.25"/>
    <row r="52" spans="9:9" hidden="1" x14ac:dyDescent="0.25"/>
    <row r="53" spans="9:9" hidden="1" x14ac:dyDescent="0.25"/>
    <row r="54" spans="9:9" hidden="1" x14ac:dyDescent="0.25"/>
  </sheetData>
  <protectedRanges>
    <protectedRange sqref="J10:O37" name="Simulado"/>
    <protectedRange sqref="G10:G37" name="Actual_3"/>
  </protectedRanges>
  <mergeCells count="32">
    <mergeCell ref="N8:N9"/>
    <mergeCell ref="C3:O3"/>
    <mergeCell ref="F10:F15"/>
    <mergeCell ref="G10:G15"/>
    <mergeCell ref="J8:J9"/>
    <mergeCell ref="O8:O9"/>
    <mergeCell ref="C5:H5"/>
    <mergeCell ref="C6:H6"/>
    <mergeCell ref="I5:O5"/>
    <mergeCell ref="I6:O6"/>
    <mergeCell ref="E8:E9"/>
    <mergeCell ref="C8:C9"/>
    <mergeCell ref="D8:D9"/>
    <mergeCell ref="F8:F9"/>
    <mergeCell ref="G8:G9"/>
    <mergeCell ref="I8:I9"/>
    <mergeCell ref="H8:H9"/>
    <mergeCell ref="K8:K9"/>
    <mergeCell ref="L8:L9"/>
    <mergeCell ref="M8:M9"/>
    <mergeCell ref="G34:G37"/>
    <mergeCell ref="G16:G28"/>
    <mergeCell ref="G29:G33"/>
    <mergeCell ref="C10:C37"/>
    <mergeCell ref="D10:D37"/>
    <mergeCell ref="E10:E15"/>
    <mergeCell ref="E16:E28"/>
    <mergeCell ref="F16:F28"/>
    <mergeCell ref="E29:E33"/>
    <mergeCell ref="F29:F33"/>
    <mergeCell ref="E34:E37"/>
    <mergeCell ref="F34:F37"/>
  </mergeCells>
  <conditionalFormatting sqref="J10:J37">
    <cfRule type="cellIs" dxfId="35" priority="31" operator="between">
      <formula>81</formula>
      <formula>100</formula>
    </cfRule>
    <cfRule type="cellIs" dxfId="34" priority="32" operator="between">
      <formula>61</formula>
      <formula>80</formula>
    </cfRule>
    <cfRule type="cellIs" dxfId="33" priority="33" operator="between">
      <formula>41</formula>
      <formula>60</formula>
    </cfRule>
    <cfRule type="cellIs" dxfId="32" priority="34" operator="between">
      <formula>21</formula>
      <formula>40</formula>
    </cfRule>
    <cfRule type="cellIs" dxfId="31" priority="35" operator="between">
      <formula>1</formula>
      <formula>20</formula>
    </cfRule>
  </conditionalFormatting>
  <conditionalFormatting sqref="I6:M6 O6">
    <cfRule type="cellIs" dxfId="30" priority="26" operator="between">
      <formula>80.5</formula>
      <formula>100</formula>
    </cfRule>
    <cfRule type="cellIs" dxfId="29" priority="27" operator="between">
      <formula>60.5</formula>
      <formula>80.4</formula>
    </cfRule>
    <cfRule type="cellIs" dxfId="28" priority="28" operator="between">
      <formula>40.5</formula>
      <formula>60.4</formula>
    </cfRule>
    <cfRule type="cellIs" dxfId="27" priority="29" operator="between">
      <formula>20.5</formula>
      <formula>40.4</formula>
    </cfRule>
    <cfRule type="cellIs" dxfId="26" priority="30" operator="between">
      <formula>0.1</formula>
      <formula>20.4</formula>
    </cfRule>
  </conditionalFormatting>
  <conditionalFormatting sqref="G10:G16 G29:G37">
    <cfRule type="cellIs" dxfId="25" priority="6" operator="between">
      <formula>81</formula>
      <formula>100</formula>
    </cfRule>
    <cfRule type="cellIs" dxfId="24" priority="7" operator="between">
      <formula>61</formula>
      <formula>80</formula>
    </cfRule>
    <cfRule type="cellIs" dxfId="23" priority="8" operator="between">
      <formula>41</formula>
      <formula>60</formula>
    </cfRule>
    <cfRule type="cellIs" dxfId="22" priority="9" operator="between">
      <formula>21</formula>
      <formula>40</formula>
    </cfRule>
    <cfRule type="cellIs" dxfId="21" priority="10" operator="between">
      <formula>1</formula>
      <formula>20</formula>
    </cfRule>
  </conditionalFormatting>
  <conditionalFormatting sqref="D10">
    <cfRule type="cellIs" dxfId="20" priority="11" operator="between">
      <formula>80.5</formula>
      <formula>100</formula>
    </cfRule>
    <cfRule type="cellIs" dxfId="19" priority="12" operator="between">
      <formula>60.4</formula>
      <formula>80.5</formula>
    </cfRule>
    <cfRule type="cellIs" dxfId="18" priority="13" operator="between">
      <formula>40.4</formula>
      <formula>60.5</formula>
    </cfRule>
    <cfRule type="cellIs" dxfId="17" priority="14" operator="between">
      <formula>20.5</formula>
      <formula>40.4</formula>
    </cfRule>
    <cfRule type="cellIs" dxfId="16" priority="15" operator="between">
      <formula>0.1</formula>
      <formula>20.4</formula>
    </cfRule>
  </conditionalFormatting>
  <conditionalFormatting sqref="N6">
    <cfRule type="cellIs" dxfId="15" priority="1" operator="between">
      <formula>80.5</formula>
      <formula>100</formula>
    </cfRule>
    <cfRule type="cellIs" dxfId="14" priority="2" operator="between">
      <formula>60.5</formula>
      <formula>80.4</formula>
    </cfRule>
    <cfRule type="cellIs" dxfId="13" priority="3" operator="between">
      <formula>40.5</formula>
      <formula>60.4</formula>
    </cfRule>
    <cfRule type="cellIs" dxfId="12" priority="4" operator="between">
      <formula>20.5</formula>
      <formula>40.4</formula>
    </cfRule>
    <cfRule type="cellIs" dxfId="11" priority="5" operator="between">
      <formula>0.1</formula>
      <formula>20.4</formula>
    </cfRule>
  </conditionalFormatting>
  <dataValidations count="5">
    <dataValidation type="whole" operator="equal" allowBlank="1" showInputMessage="1" showErrorMessage="1" errorTitle="ATENCIÓN!" error="No se pueden modificar datos aquí" sqref="C5 P3:T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O6">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80" t="s">
        <v>144</v>
      </c>
      <c r="D3" s="181"/>
      <c r="E3" s="181"/>
      <c r="F3" s="181"/>
      <c r="G3" s="181"/>
      <c r="H3" s="181"/>
      <c r="I3" s="181"/>
      <c r="J3" s="181"/>
      <c r="K3" s="181"/>
      <c r="L3" s="181"/>
      <c r="M3" s="181"/>
      <c r="N3" s="181"/>
      <c r="O3" s="181"/>
      <c r="P3" s="181"/>
      <c r="Q3" s="181"/>
      <c r="R3" s="181"/>
      <c r="S3" s="181"/>
      <c r="T3" s="181"/>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54"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47.190500000000007</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54"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56.95</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43.03</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20</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65.75</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38" t="s">
        <v>29</v>
      </c>
      <c r="L59" s="238"/>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50"/>
  <sheetViews>
    <sheetView showGridLines="0" tabSelected="1" zoomScale="70" zoomScaleNormal="70" workbookViewId="0">
      <selection activeCell="F25" sqref="A25:XFD30"/>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hidden="1" customWidth="1"/>
    <col min="8" max="8" width="24.140625" style="1" hidden="1" customWidth="1"/>
    <col min="9" max="9" width="50.140625" style="1" hidden="1" customWidth="1"/>
    <col min="10" max="16" width="35.7109375" style="1" customWidth="1"/>
    <col min="17" max="17" width="1.42578125" style="1" customWidth="1"/>
    <col min="18" max="18" width="4.5703125" style="1" customWidth="1"/>
    <col min="19" max="26" width="0" style="1" hidden="1" customWidth="1"/>
    <col min="27" max="16384" width="11.42578125" style="1" hidden="1"/>
  </cols>
  <sheetData>
    <row r="1" spans="2:17" ht="7.5" customHeight="1" thickBot="1" x14ac:dyDescent="0.3"/>
    <row r="2" spans="2:17" ht="94.5" customHeight="1" x14ac:dyDescent="0.25">
      <c r="B2" s="76"/>
      <c r="C2" s="71"/>
      <c r="D2" s="71"/>
      <c r="E2" s="71"/>
      <c r="F2" s="77"/>
      <c r="G2" s="71"/>
      <c r="H2" s="71"/>
      <c r="I2" s="71"/>
      <c r="J2" s="71"/>
      <c r="K2" s="71"/>
      <c r="L2" s="71"/>
      <c r="M2" s="71"/>
      <c r="N2" s="71"/>
      <c r="O2" s="71"/>
      <c r="P2" s="71"/>
      <c r="Q2" s="63"/>
    </row>
    <row r="3" spans="2:17" ht="25.5" x14ac:dyDescent="0.25">
      <c r="B3" s="78"/>
      <c r="C3" s="180" t="s">
        <v>140</v>
      </c>
      <c r="D3" s="181"/>
      <c r="E3" s="181"/>
      <c r="F3" s="181"/>
      <c r="G3" s="181"/>
      <c r="H3" s="181"/>
      <c r="I3" s="181"/>
      <c r="J3" s="181"/>
      <c r="K3" s="181"/>
      <c r="L3" s="181"/>
      <c r="M3" s="181"/>
      <c r="N3" s="181"/>
      <c r="O3" s="181"/>
      <c r="P3" s="181"/>
      <c r="Q3" s="65"/>
    </row>
    <row r="4" spans="2:17" ht="12" customHeight="1" thickBot="1" x14ac:dyDescent="0.3">
      <c r="B4" s="78"/>
      <c r="C4" s="7"/>
      <c r="D4" s="7"/>
      <c r="E4" s="7"/>
      <c r="F4" s="8"/>
      <c r="G4" s="7"/>
      <c r="H4" s="7"/>
      <c r="I4" s="7"/>
      <c r="J4" s="7"/>
      <c r="K4" s="7"/>
      <c r="L4" s="7"/>
      <c r="M4" s="7"/>
      <c r="N4" s="7"/>
      <c r="O4" s="7"/>
      <c r="P4" s="7"/>
      <c r="Q4" s="65"/>
    </row>
    <row r="5" spans="2:17" ht="35.25" customHeight="1" thickTop="1" x14ac:dyDescent="0.25">
      <c r="B5" s="78"/>
      <c r="C5" s="239" t="s">
        <v>137</v>
      </c>
      <c r="D5" s="241" t="s">
        <v>138</v>
      </c>
      <c r="E5" s="241" t="s">
        <v>1</v>
      </c>
      <c r="F5" s="241" t="s">
        <v>28</v>
      </c>
      <c r="G5" s="251" t="s">
        <v>0</v>
      </c>
      <c r="H5" s="249" t="s">
        <v>155</v>
      </c>
      <c r="I5" s="247" t="s">
        <v>156</v>
      </c>
      <c r="J5" s="245" t="s">
        <v>174</v>
      </c>
      <c r="K5" s="253" t="s">
        <v>175</v>
      </c>
      <c r="L5" s="253" t="s">
        <v>176</v>
      </c>
      <c r="M5" s="253" t="s">
        <v>177</v>
      </c>
      <c r="N5" s="255" t="s">
        <v>178</v>
      </c>
      <c r="O5" s="256"/>
      <c r="P5" s="243" t="s">
        <v>139</v>
      </c>
      <c r="Q5" s="65"/>
    </row>
    <row r="6" spans="2:17" ht="36" customHeight="1" thickBot="1" x14ac:dyDescent="0.3">
      <c r="B6" s="79"/>
      <c r="C6" s="240"/>
      <c r="D6" s="242"/>
      <c r="E6" s="242"/>
      <c r="F6" s="242"/>
      <c r="G6" s="252"/>
      <c r="H6" s="250"/>
      <c r="I6" s="248"/>
      <c r="J6" s="246"/>
      <c r="K6" s="254"/>
      <c r="L6" s="254"/>
      <c r="M6" s="254"/>
      <c r="N6" s="155" t="s">
        <v>179</v>
      </c>
      <c r="O6" s="155" t="s">
        <v>180</v>
      </c>
      <c r="P6" s="244"/>
      <c r="Q6" s="65"/>
    </row>
    <row r="7" spans="2:17" ht="34.5" hidden="1" customHeight="1" thickTop="1" x14ac:dyDescent="0.25">
      <c r="B7" s="257"/>
      <c r="C7" s="260" t="s">
        <v>41</v>
      </c>
      <c r="D7" s="258" t="s">
        <v>38</v>
      </c>
      <c r="E7" s="100" t="s">
        <v>42</v>
      </c>
      <c r="F7" s="107">
        <f>+Autodiagnóstico!J10</f>
        <v>81</v>
      </c>
      <c r="G7" s="109"/>
      <c r="H7" s="110" t="s">
        <v>74</v>
      </c>
      <c r="I7" s="111" t="s">
        <v>96</v>
      </c>
      <c r="J7" s="165"/>
      <c r="K7" s="165"/>
      <c r="L7" s="165"/>
      <c r="M7" s="165"/>
      <c r="N7" s="165"/>
      <c r="O7" s="166"/>
      <c r="P7" s="166"/>
      <c r="Q7" s="65"/>
    </row>
    <row r="8" spans="2:17" ht="48.75" hidden="1" customHeight="1" x14ac:dyDescent="0.25">
      <c r="B8" s="257"/>
      <c r="C8" s="261"/>
      <c r="D8" s="259"/>
      <c r="E8" s="99" t="s">
        <v>44</v>
      </c>
      <c r="F8" s="108">
        <f>+Autodiagnóstico!J11</f>
        <v>81</v>
      </c>
      <c r="G8" s="112"/>
      <c r="H8" s="113" t="s">
        <v>75</v>
      </c>
      <c r="I8" s="114" t="s">
        <v>96</v>
      </c>
      <c r="J8" s="167"/>
      <c r="K8" s="167"/>
      <c r="L8" s="167"/>
      <c r="M8" s="167"/>
      <c r="N8" s="167"/>
      <c r="O8" s="168"/>
      <c r="P8" s="168"/>
      <c r="Q8" s="65"/>
    </row>
    <row r="9" spans="2:17" ht="246" customHeight="1" x14ac:dyDescent="0.25">
      <c r="B9" s="257"/>
      <c r="C9" s="261"/>
      <c r="D9" s="259"/>
      <c r="E9" s="99" t="s">
        <v>45</v>
      </c>
      <c r="F9" s="108">
        <f>+Autodiagnóstico!J12</f>
        <v>50</v>
      </c>
      <c r="G9" s="112"/>
      <c r="H9" s="113"/>
      <c r="I9" s="114" t="s">
        <v>96</v>
      </c>
      <c r="J9" s="169" t="s">
        <v>266</v>
      </c>
      <c r="K9" s="169" t="s">
        <v>267</v>
      </c>
      <c r="L9" s="169" t="s">
        <v>234</v>
      </c>
      <c r="M9" s="169" t="s">
        <v>237</v>
      </c>
      <c r="N9" s="169" t="s">
        <v>236</v>
      </c>
      <c r="O9" s="168"/>
      <c r="P9" s="169" t="s">
        <v>235</v>
      </c>
      <c r="Q9" s="65"/>
    </row>
    <row r="10" spans="2:17" ht="84.75" hidden="1" customHeight="1" x14ac:dyDescent="0.25">
      <c r="B10" s="257"/>
      <c r="C10" s="261"/>
      <c r="D10" s="259"/>
      <c r="E10" s="99" t="s">
        <v>70</v>
      </c>
      <c r="F10" s="108">
        <f>+Autodiagnóstico!J13</f>
        <v>81</v>
      </c>
      <c r="G10" s="112" t="s">
        <v>77</v>
      </c>
      <c r="H10" s="113" t="s">
        <v>76</v>
      </c>
      <c r="I10" s="114" t="s">
        <v>96</v>
      </c>
      <c r="J10" s="167"/>
      <c r="K10" s="167"/>
      <c r="L10" s="167"/>
      <c r="M10" s="167"/>
      <c r="N10" s="167"/>
      <c r="O10" s="168"/>
      <c r="P10" s="168"/>
      <c r="Q10" s="65"/>
    </row>
    <row r="11" spans="2:17" ht="195.75" customHeight="1" x14ac:dyDescent="0.25">
      <c r="B11" s="257"/>
      <c r="C11" s="261"/>
      <c r="D11" s="259"/>
      <c r="E11" s="99" t="s">
        <v>71</v>
      </c>
      <c r="F11" s="108">
        <f>+Autodiagnóstico!J14</f>
        <v>25</v>
      </c>
      <c r="G11" s="112" t="s">
        <v>79</v>
      </c>
      <c r="H11" s="113" t="s">
        <v>78</v>
      </c>
      <c r="I11" s="114" t="s">
        <v>96</v>
      </c>
      <c r="J11" s="169" t="s">
        <v>239</v>
      </c>
      <c r="K11" s="169" t="s">
        <v>268</v>
      </c>
      <c r="L11" s="169" t="s">
        <v>269</v>
      </c>
      <c r="M11" s="169" t="s">
        <v>237</v>
      </c>
      <c r="N11" s="169" t="s">
        <v>270</v>
      </c>
      <c r="O11" s="168"/>
      <c r="P11" s="168" t="s">
        <v>238</v>
      </c>
      <c r="Q11" s="65"/>
    </row>
    <row r="12" spans="2:17" ht="122.25" customHeight="1" x14ac:dyDescent="0.25">
      <c r="B12" s="257"/>
      <c r="C12" s="261"/>
      <c r="D12" s="259"/>
      <c r="E12" s="103" t="s">
        <v>64</v>
      </c>
      <c r="F12" s="108">
        <f>+Autodiagnóstico!J15</f>
        <v>40</v>
      </c>
      <c r="G12" s="119" t="s">
        <v>83</v>
      </c>
      <c r="H12" s="120" t="s">
        <v>80</v>
      </c>
      <c r="I12" s="121" t="s">
        <v>96</v>
      </c>
      <c r="J12" s="169" t="s">
        <v>271</v>
      </c>
      <c r="K12" s="169" t="s">
        <v>272</v>
      </c>
      <c r="L12" s="169" t="s">
        <v>273</v>
      </c>
      <c r="M12" s="169" t="s">
        <v>274</v>
      </c>
      <c r="N12" s="170" t="s">
        <v>275</v>
      </c>
      <c r="O12" s="171" t="s">
        <v>276</v>
      </c>
      <c r="P12" s="171" t="s">
        <v>277</v>
      </c>
      <c r="Q12" s="65"/>
    </row>
    <row r="13" spans="2:17" ht="41.25" hidden="1" customHeight="1" x14ac:dyDescent="0.25">
      <c r="B13" s="257"/>
      <c r="C13" s="261"/>
      <c r="D13" s="259" t="s">
        <v>39</v>
      </c>
      <c r="E13" s="128" t="s">
        <v>63</v>
      </c>
      <c r="F13" s="108">
        <f>+Autodiagnóstico!J16</f>
        <v>81</v>
      </c>
      <c r="G13" s="129"/>
      <c r="H13" s="130" t="s">
        <v>81</v>
      </c>
      <c r="I13" s="131" t="s">
        <v>96</v>
      </c>
      <c r="J13" s="172"/>
      <c r="K13" s="172"/>
      <c r="L13" s="172"/>
      <c r="M13" s="172"/>
      <c r="N13" s="172"/>
      <c r="O13" s="173"/>
      <c r="P13" s="173"/>
      <c r="Q13" s="65"/>
    </row>
    <row r="14" spans="2:17" ht="239.25" customHeight="1" x14ac:dyDescent="0.25">
      <c r="B14" s="257"/>
      <c r="C14" s="261"/>
      <c r="D14" s="259"/>
      <c r="E14" s="99" t="s">
        <v>45</v>
      </c>
      <c r="F14" s="108">
        <f>+Autodiagnóstico!J17</f>
        <v>10</v>
      </c>
      <c r="G14" s="112"/>
      <c r="H14" s="113"/>
      <c r="I14" s="114" t="s">
        <v>96</v>
      </c>
      <c r="J14" s="169" t="s">
        <v>266</v>
      </c>
      <c r="K14" s="169" t="s">
        <v>267</v>
      </c>
      <c r="L14" s="169" t="s">
        <v>289</v>
      </c>
      <c r="M14" s="169" t="s">
        <v>237</v>
      </c>
      <c r="N14" s="169" t="s">
        <v>236</v>
      </c>
      <c r="O14" s="168"/>
      <c r="P14" s="169" t="s">
        <v>288</v>
      </c>
      <c r="Q14" s="65"/>
    </row>
    <row r="15" spans="2:17" ht="85.5" customHeight="1" x14ac:dyDescent="0.25">
      <c r="B15" s="257"/>
      <c r="C15" s="261"/>
      <c r="D15" s="259"/>
      <c r="E15" s="101" t="s">
        <v>47</v>
      </c>
      <c r="F15" s="108">
        <f>+Autodiagnóstico!J18</f>
        <v>50</v>
      </c>
      <c r="G15" s="112"/>
      <c r="H15" s="113" t="s">
        <v>82</v>
      </c>
      <c r="I15" s="114" t="s">
        <v>96</v>
      </c>
      <c r="J15" s="169" t="s">
        <v>278</v>
      </c>
      <c r="K15" s="169" t="s">
        <v>279</v>
      </c>
      <c r="L15" s="169" t="s">
        <v>290</v>
      </c>
      <c r="M15" s="169" t="s">
        <v>240</v>
      </c>
      <c r="N15" s="167" t="s">
        <v>280</v>
      </c>
      <c r="O15" s="168" t="s">
        <v>281</v>
      </c>
      <c r="P15" s="169" t="s">
        <v>241</v>
      </c>
      <c r="Q15" s="65"/>
    </row>
    <row r="16" spans="2:17" ht="76.5" hidden="1" x14ac:dyDescent="0.25">
      <c r="B16" s="257"/>
      <c r="C16" s="261"/>
      <c r="D16" s="259"/>
      <c r="E16" s="99" t="s">
        <v>64</v>
      </c>
      <c r="F16" s="108">
        <f>+Autodiagnóstico!J19</f>
        <v>61</v>
      </c>
      <c r="G16" s="112" t="s">
        <v>83</v>
      </c>
      <c r="H16" s="113" t="s">
        <v>84</v>
      </c>
      <c r="I16" s="114" t="s">
        <v>96</v>
      </c>
      <c r="J16" s="167"/>
      <c r="K16" s="167"/>
      <c r="L16" s="167"/>
      <c r="M16" s="167"/>
      <c r="N16" s="167"/>
      <c r="O16" s="168"/>
      <c r="P16" s="168"/>
      <c r="Q16" s="65"/>
    </row>
    <row r="17" spans="2:17" ht="76.5" x14ac:dyDescent="0.25">
      <c r="B17" s="257"/>
      <c r="C17" s="261"/>
      <c r="D17" s="259"/>
      <c r="E17" s="99" t="s">
        <v>65</v>
      </c>
      <c r="F17" s="108">
        <f>+Autodiagnóstico!J20</f>
        <v>20</v>
      </c>
      <c r="G17" s="112" t="s">
        <v>83</v>
      </c>
      <c r="H17" s="113" t="s">
        <v>84</v>
      </c>
      <c r="I17" s="114" t="s">
        <v>96</v>
      </c>
      <c r="J17" s="169" t="s">
        <v>282</v>
      </c>
      <c r="K17" s="169" t="s">
        <v>283</v>
      </c>
      <c r="L17" s="169"/>
      <c r="M17" s="169" t="s">
        <v>245</v>
      </c>
      <c r="N17" s="169" t="s">
        <v>284</v>
      </c>
      <c r="O17" s="168" t="s">
        <v>281</v>
      </c>
      <c r="P17" s="169" t="s">
        <v>242</v>
      </c>
      <c r="Q17" s="65"/>
    </row>
    <row r="18" spans="2:17" ht="165" x14ac:dyDescent="0.25">
      <c r="B18" s="257"/>
      <c r="C18" s="261"/>
      <c r="D18" s="259"/>
      <c r="E18" s="99" t="s">
        <v>48</v>
      </c>
      <c r="F18" s="108">
        <f>+Autodiagnóstico!J21</f>
        <v>40</v>
      </c>
      <c r="G18" s="112"/>
      <c r="H18" s="113" t="s">
        <v>85</v>
      </c>
      <c r="I18" s="114" t="s">
        <v>96</v>
      </c>
      <c r="J18" s="169" t="s">
        <v>243</v>
      </c>
      <c r="K18" s="169" t="s">
        <v>244</v>
      </c>
      <c r="L18" s="169" t="s">
        <v>291</v>
      </c>
      <c r="M18" s="169" t="s">
        <v>245</v>
      </c>
      <c r="N18" s="169" t="s">
        <v>236</v>
      </c>
      <c r="O18" s="168"/>
      <c r="P18" s="169" t="s">
        <v>246</v>
      </c>
      <c r="Q18" s="65"/>
    </row>
    <row r="19" spans="2:17" ht="76.5" hidden="1" x14ac:dyDescent="0.25">
      <c r="B19" s="257"/>
      <c r="C19" s="261"/>
      <c r="D19" s="259"/>
      <c r="E19" s="99" t="s">
        <v>49</v>
      </c>
      <c r="F19" s="108">
        <f>+Autodiagnóstico!J22</f>
        <v>70</v>
      </c>
      <c r="G19" s="112"/>
      <c r="H19" s="113" t="s">
        <v>86</v>
      </c>
      <c r="I19" s="114" t="s">
        <v>96</v>
      </c>
      <c r="J19" s="167"/>
      <c r="K19" s="167"/>
      <c r="L19" s="167"/>
      <c r="M19" s="167"/>
      <c r="N19" s="167"/>
      <c r="O19" s="168"/>
      <c r="P19" s="168"/>
      <c r="Q19" s="65"/>
    </row>
    <row r="20" spans="2:17" ht="184.5" customHeight="1" x14ac:dyDescent="0.25">
      <c r="B20" s="257"/>
      <c r="C20" s="261"/>
      <c r="D20" s="259"/>
      <c r="E20" s="99" t="s">
        <v>50</v>
      </c>
      <c r="F20" s="108">
        <f>+Autodiagnóstico!J23</f>
        <v>20</v>
      </c>
      <c r="G20" s="112" t="s">
        <v>100</v>
      </c>
      <c r="H20" s="113" t="s">
        <v>87</v>
      </c>
      <c r="I20" s="114" t="s">
        <v>96</v>
      </c>
      <c r="J20" s="169" t="s">
        <v>247</v>
      </c>
      <c r="K20" s="169" t="s">
        <v>248</v>
      </c>
      <c r="L20" s="169" t="s">
        <v>285</v>
      </c>
      <c r="M20" s="169" t="s">
        <v>245</v>
      </c>
      <c r="N20" s="169">
        <v>2021</v>
      </c>
      <c r="O20" s="168">
        <v>2021</v>
      </c>
      <c r="P20" s="169" t="s">
        <v>249</v>
      </c>
      <c r="Q20" s="65"/>
    </row>
    <row r="21" spans="2:17" ht="375.75" customHeight="1" x14ac:dyDescent="0.25">
      <c r="B21" s="257"/>
      <c r="C21" s="261"/>
      <c r="D21" s="259"/>
      <c r="E21" s="99" t="s">
        <v>104</v>
      </c>
      <c r="F21" s="108">
        <f>+Autodiagnóstico!J24</f>
        <v>20</v>
      </c>
      <c r="G21" s="115"/>
      <c r="H21" s="113" t="s">
        <v>98</v>
      </c>
      <c r="I21" s="114" t="s">
        <v>96</v>
      </c>
      <c r="J21" s="169" t="s">
        <v>286</v>
      </c>
      <c r="K21" s="169" t="s">
        <v>250</v>
      </c>
      <c r="L21" s="169" t="s">
        <v>234</v>
      </c>
      <c r="M21" s="169" t="s">
        <v>240</v>
      </c>
      <c r="N21" s="169" t="s">
        <v>236</v>
      </c>
      <c r="O21" s="168"/>
      <c r="P21" s="169" t="s">
        <v>251</v>
      </c>
      <c r="Q21" s="65"/>
    </row>
    <row r="22" spans="2:17" ht="25.5" hidden="1" x14ac:dyDescent="0.25">
      <c r="B22" s="257"/>
      <c r="C22" s="261"/>
      <c r="D22" s="259"/>
      <c r="E22" s="99" t="s">
        <v>67</v>
      </c>
      <c r="F22" s="108">
        <f>+Autodiagnóstico!J25</f>
        <v>81</v>
      </c>
      <c r="G22" s="112"/>
      <c r="H22" s="113" t="s">
        <v>88</v>
      </c>
      <c r="I22" s="114" t="s">
        <v>96</v>
      </c>
      <c r="J22" s="167"/>
      <c r="K22" s="167"/>
      <c r="L22" s="167"/>
      <c r="M22" s="167"/>
      <c r="N22" s="167"/>
      <c r="O22" s="168"/>
      <c r="P22" s="168"/>
      <c r="Q22" s="65"/>
    </row>
    <row r="23" spans="2:17" ht="72" customHeight="1" x14ac:dyDescent="0.25">
      <c r="B23" s="257"/>
      <c r="C23" s="261"/>
      <c r="D23" s="259"/>
      <c r="E23" s="99" t="s">
        <v>51</v>
      </c>
      <c r="F23" s="108">
        <f>+Autodiagnóstico!J26</f>
        <v>50</v>
      </c>
      <c r="G23" s="112"/>
      <c r="H23" s="113" t="s">
        <v>89</v>
      </c>
      <c r="I23" s="114" t="s">
        <v>96</v>
      </c>
      <c r="J23" s="169" t="s">
        <v>295</v>
      </c>
      <c r="K23" s="167" t="s">
        <v>287</v>
      </c>
      <c r="L23" s="169" t="s">
        <v>296</v>
      </c>
      <c r="M23" s="169" t="s">
        <v>240</v>
      </c>
      <c r="N23" s="174">
        <v>43952</v>
      </c>
      <c r="O23" s="175">
        <v>44166</v>
      </c>
      <c r="P23" s="168" t="s">
        <v>252</v>
      </c>
      <c r="Q23" s="65"/>
    </row>
    <row r="24" spans="2:17" ht="162" customHeight="1" x14ac:dyDescent="0.25">
      <c r="B24" s="257"/>
      <c r="C24" s="261"/>
      <c r="D24" s="259"/>
      <c r="E24" s="99" t="s">
        <v>56</v>
      </c>
      <c r="F24" s="108">
        <f>+Autodiagnóstico!J27</f>
        <v>50</v>
      </c>
      <c r="G24" s="112"/>
      <c r="H24" s="113" t="s">
        <v>90</v>
      </c>
      <c r="I24" s="114" t="s">
        <v>96</v>
      </c>
      <c r="J24" s="169" t="s">
        <v>292</v>
      </c>
      <c r="K24" s="169" t="s">
        <v>253</v>
      </c>
      <c r="L24" s="169" t="s">
        <v>293</v>
      </c>
      <c r="M24" s="169" t="s">
        <v>245</v>
      </c>
      <c r="N24" s="169" t="s">
        <v>236</v>
      </c>
      <c r="O24" s="168"/>
      <c r="P24" s="169" t="s">
        <v>294</v>
      </c>
      <c r="Q24" s="65"/>
    </row>
    <row r="25" spans="2:17" ht="86.25" hidden="1" customHeight="1" x14ac:dyDescent="0.25">
      <c r="B25" s="257"/>
      <c r="C25" s="261"/>
      <c r="D25" s="259"/>
      <c r="E25" s="103" t="s">
        <v>68</v>
      </c>
      <c r="F25" s="108">
        <f>+Autodiagnóstico!J28</f>
        <v>20</v>
      </c>
      <c r="G25" s="119"/>
      <c r="H25" s="120" t="s">
        <v>91</v>
      </c>
      <c r="I25" s="121" t="s">
        <v>96</v>
      </c>
      <c r="J25" s="169"/>
      <c r="K25" s="169"/>
      <c r="L25" s="169"/>
      <c r="M25" s="169"/>
      <c r="N25" s="169"/>
      <c r="O25" s="176"/>
      <c r="P25" s="169"/>
      <c r="Q25" s="65"/>
    </row>
    <row r="26" spans="2:17" ht="69" hidden="1" customHeight="1" x14ac:dyDescent="0.25">
      <c r="B26" s="257"/>
      <c r="C26" s="261"/>
      <c r="D26" s="259" t="s">
        <v>55</v>
      </c>
      <c r="E26" s="128" t="s">
        <v>52</v>
      </c>
      <c r="F26" s="108">
        <f>+Autodiagnóstico!J29</f>
        <v>20</v>
      </c>
      <c r="G26" s="129"/>
      <c r="H26" s="130" t="s">
        <v>92</v>
      </c>
      <c r="I26" s="131" t="s">
        <v>96</v>
      </c>
      <c r="J26" s="169"/>
      <c r="K26" s="169"/>
      <c r="L26" s="169"/>
      <c r="M26" s="169"/>
      <c r="N26" s="169"/>
      <c r="O26" s="176"/>
      <c r="P26" s="169"/>
      <c r="Q26" s="65"/>
    </row>
    <row r="27" spans="2:17" ht="60.75" hidden="1" customHeight="1" x14ac:dyDescent="0.25">
      <c r="B27" s="257"/>
      <c r="C27" s="261"/>
      <c r="D27" s="259"/>
      <c r="E27" s="99" t="s">
        <v>102</v>
      </c>
      <c r="F27" s="108">
        <f>+Autodiagnóstico!J30</f>
        <v>20</v>
      </c>
      <c r="G27" s="112"/>
      <c r="H27" s="113" t="s">
        <v>92</v>
      </c>
      <c r="I27" s="114" t="s">
        <v>96</v>
      </c>
      <c r="J27" s="169"/>
      <c r="K27" s="169"/>
      <c r="L27" s="169"/>
      <c r="M27" s="169"/>
      <c r="N27" s="169"/>
      <c r="O27" s="176"/>
      <c r="P27" s="169"/>
      <c r="Q27" s="65"/>
    </row>
    <row r="28" spans="2:17" ht="102" hidden="1" x14ac:dyDescent="0.25">
      <c r="B28" s="257"/>
      <c r="C28" s="261"/>
      <c r="D28" s="259"/>
      <c r="E28" s="99" t="s">
        <v>105</v>
      </c>
      <c r="F28" s="108">
        <f>+Autodiagnóstico!J31</f>
        <v>20</v>
      </c>
      <c r="G28" s="112" t="s">
        <v>99</v>
      </c>
      <c r="H28" s="116" t="s">
        <v>107</v>
      </c>
      <c r="I28" s="114" t="s">
        <v>96</v>
      </c>
      <c r="J28" s="169"/>
      <c r="K28" s="169"/>
      <c r="L28" s="169"/>
      <c r="M28" s="169"/>
      <c r="N28" s="169"/>
      <c r="O28" s="176"/>
      <c r="P28" s="169"/>
      <c r="Q28" s="65"/>
    </row>
    <row r="29" spans="2:17" ht="89.25" hidden="1" x14ac:dyDescent="0.25">
      <c r="B29" s="257"/>
      <c r="C29" s="261"/>
      <c r="D29" s="259"/>
      <c r="E29" s="99" t="s">
        <v>101</v>
      </c>
      <c r="F29" s="108">
        <f>+Autodiagnóstico!J32</f>
        <v>20</v>
      </c>
      <c r="G29" s="112"/>
      <c r="H29" s="117" t="s">
        <v>108</v>
      </c>
      <c r="I29" s="114" t="s">
        <v>96</v>
      </c>
      <c r="J29" s="169"/>
      <c r="K29" s="169"/>
      <c r="L29" s="169"/>
      <c r="M29" s="169"/>
      <c r="N29" s="169"/>
      <c r="O29" s="176"/>
      <c r="P29" s="169"/>
      <c r="Q29" s="65"/>
    </row>
    <row r="30" spans="2:17" ht="63.75" hidden="1" customHeight="1" x14ac:dyDescent="0.25">
      <c r="B30" s="78"/>
      <c r="C30" s="261"/>
      <c r="D30" s="259"/>
      <c r="E30" s="103" t="s">
        <v>54</v>
      </c>
      <c r="F30" s="108">
        <f>+Autodiagnóstico!J33</f>
        <v>20</v>
      </c>
      <c r="G30" s="119"/>
      <c r="H30" s="120" t="s">
        <v>92</v>
      </c>
      <c r="I30" s="121" t="s">
        <v>96</v>
      </c>
      <c r="J30" s="169"/>
      <c r="K30" s="169"/>
      <c r="L30" s="169"/>
      <c r="M30" s="169"/>
      <c r="N30" s="169"/>
      <c r="O30" s="176"/>
      <c r="P30" s="169"/>
      <c r="Q30" s="65"/>
    </row>
    <row r="31" spans="2:17" ht="63.75" hidden="1" x14ac:dyDescent="0.25">
      <c r="B31" s="78"/>
      <c r="C31" s="261"/>
      <c r="D31" s="258" t="s">
        <v>40</v>
      </c>
      <c r="E31" s="100" t="s">
        <v>106</v>
      </c>
      <c r="F31" s="107">
        <f>+Autodiagnóstico!J34</f>
        <v>20</v>
      </c>
      <c r="G31" s="132" t="s">
        <v>97</v>
      </c>
      <c r="H31" s="133" t="s">
        <v>109</v>
      </c>
      <c r="I31" s="125" t="s">
        <v>96</v>
      </c>
      <c r="J31" s="126"/>
      <c r="K31" s="126"/>
      <c r="L31" s="126"/>
      <c r="M31" s="126"/>
      <c r="N31" s="126"/>
      <c r="O31" s="127"/>
      <c r="P31" s="127"/>
      <c r="Q31" s="65"/>
    </row>
    <row r="32" spans="2:17" ht="25.5" hidden="1" x14ac:dyDescent="0.25">
      <c r="B32" s="78"/>
      <c r="C32" s="261"/>
      <c r="D32" s="259"/>
      <c r="E32" s="99" t="s">
        <v>58</v>
      </c>
      <c r="F32" s="108">
        <f>+Autodiagnóstico!J35</f>
        <v>81</v>
      </c>
      <c r="G32" s="118"/>
      <c r="H32" s="113" t="s">
        <v>93</v>
      </c>
      <c r="I32" s="114" t="s">
        <v>96</v>
      </c>
      <c r="J32" s="122"/>
      <c r="K32" s="122"/>
      <c r="L32" s="122"/>
      <c r="M32" s="122"/>
      <c r="N32" s="122"/>
      <c r="O32" s="123"/>
      <c r="P32" s="123"/>
      <c r="Q32" s="65"/>
    </row>
    <row r="33" spans="2:17" ht="25.5" hidden="1" x14ac:dyDescent="0.25">
      <c r="B33" s="78"/>
      <c r="C33" s="261"/>
      <c r="D33" s="259"/>
      <c r="E33" s="102" t="s">
        <v>69</v>
      </c>
      <c r="F33" s="108">
        <f>+Autodiagnóstico!J36</f>
        <v>81</v>
      </c>
      <c r="G33" s="112"/>
      <c r="H33" s="113" t="s">
        <v>94</v>
      </c>
      <c r="I33" s="114" t="s">
        <v>96</v>
      </c>
      <c r="J33" s="123"/>
      <c r="K33" s="123"/>
      <c r="L33" s="123"/>
      <c r="M33" s="123"/>
      <c r="N33" s="123"/>
      <c r="O33" s="123"/>
      <c r="P33" s="123"/>
      <c r="Q33" s="65"/>
    </row>
    <row r="34" spans="2:17" ht="38.25" hidden="1" x14ac:dyDescent="0.25">
      <c r="B34" s="78"/>
      <c r="C34" s="261"/>
      <c r="D34" s="259"/>
      <c r="E34" s="104" t="s">
        <v>59</v>
      </c>
      <c r="F34" s="108">
        <f>+Autodiagnóstico!J37</f>
        <v>81</v>
      </c>
      <c r="G34" s="119"/>
      <c r="H34" s="120" t="s">
        <v>95</v>
      </c>
      <c r="I34" s="121" t="s">
        <v>96</v>
      </c>
      <c r="J34" s="124"/>
      <c r="K34" s="124"/>
      <c r="L34" s="124"/>
      <c r="M34" s="124"/>
      <c r="N34" s="124"/>
      <c r="O34" s="124"/>
      <c r="P34" s="124"/>
      <c r="Q34" s="65"/>
    </row>
    <row r="35" spans="2:17" ht="8.25" hidden="1" customHeight="1" thickBot="1" x14ac:dyDescent="0.3">
      <c r="B35" s="80"/>
      <c r="C35" s="74"/>
      <c r="D35" s="74"/>
      <c r="E35" s="74"/>
      <c r="F35" s="81"/>
      <c r="G35" s="74"/>
      <c r="H35" s="74"/>
      <c r="I35" s="105"/>
      <c r="J35" s="74"/>
      <c r="K35" s="74"/>
      <c r="L35" s="74"/>
      <c r="M35" s="74"/>
      <c r="N35" s="74"/>
      <c r="O35" s="74"/>
      <c r="P35" s="74"/>
      <c r="Q35" s="67"/>
    </row>
    <row r="36" spans="2:17" x14ac:dyDescent="0.25">
      <c r="I36" s="106"/>
    </row>
    <row r="37" spans="2:17" x14ac:dyDescent="0.25">
      <c r="I37" s="106"/>
    </row>
    <row r="38" spans="2:17" x14ac:dyDescent="0.25">
      <c r="I38" s="106"/>
    </row>
    <row r="39" spans="2:17" x14ac:dyDescent="0.25">
      <c r="I39" s="106"/>
    </row>
    <row r="40" spans="2:17" x14ac:dyDescent="0.25"/>
    <row r="41" spans="2:17" x14ac:dyDescent="0.25"/>
    <row r="42" spans="2:17" x14ac:dyDescent="0.25"/>
    <row r="43" spans="2:17" ht="18" x14ac:dyDescent="0.25">
      <c r="G43" s="56" t="s">
        <v>29</v>
      </c>
    </row>
    <row r="44" spans="2:17" x14ac:dyDescent="0.25"/>
    <row r="45" spans="2:17" x14ac:dyDescent="0.25"/>
    <row r="46" spans="2:17" hidden="1" x14ac:dyDescent="0.25"/>
    <row r="47" spans="2:17" hidden="1" x14ac:dyDescent="0.25"/>
    <row r="48" spans="2:17" hidden="1" x14ac:dyDescent="0.25"/>
    <row r="49" hidden="1" x14ac:dyDescent="0.25"/>
    <row r="50" hidden="1" x14ac:dyDescent="0.25"/>
  </sheetData>
  <protectedRanges>
    <protectedRange sqref="J31:P34 K26:L30 J25:L25 J7:P24 M25:P30" name="Planeacion"/>
    <protectedRange sqref="J26:J30" name="Planeacion_1"/>
  </protectedRanges>
  <mergeCells count="20">
    <mergeCell ref="B7:B29"/>
    <mergeCell ref="D7:D12"/>
    <mergeCell ref="C7:C34"/>
    <mergeCell ref="D13:D25"/>
    <mergeCell ref="D26:D30"/>
    <mergeCell ref="D31:D34"/>
    <mergeCell ref="C3:P3"/>
    <mergeCell ref="C5:C6"/>
    <mergeCell ref="D5:D6"/>
    <mergeCell ref="E5:E6"/>
    <mergeCell ref="P5:P6"/>
    <mergeCell ref="J5:J6"/>
    <mergeCell ref="I5:I6"/>
    <mergeCell ref="H5:H6"/>
    <mergeCell ref="G5:G6"/>
    <mergeCell ref="F5:F6"/>
    <mergeCell ref="K5:K6"/>
    <mergeCell ref="L5:L6"/>
    <mergeCell ref="M5:M6"/>
    <mergeCell ref="N5:O5"/>
  </mergeCells>
  <conditionalFormatting sqref="F7:F13 F15:F34">
    <cfRule type="cellIs" dxfId="10" priority="12" operator="between">
      <formula>81</formula>
      <formula>100</formula>
    </cfRule>
    <cfRule type="cellIs" dxfId="9" priority="13" operator="between">
      <formula>61</formula>
      <formula>80</formula>
    </cfRule>
    <cfRule type="cellIs" dxfId="8" priority="14" operator="between">
      <formula>41</formula>
      <formula>60</formula>
    </cfRule>
    <cfRule type="cellIs" dxfId="7" priority="15" operator="between">
      <formula>21</formula>
      <formula>40</formula>
    </cfRule>
    <cfRule type="cellIs" dxfId="6" priority="16" operator="between">
      <formula>1</formula>
      <formula>20</formula>
    </cfRule>
  </conditionalFormatting>
  <conditionalFormatting sqref="J31:P34">
    <cfRule type="expression" dxfId="5" priority="52">
      <formula>$F$7:$F$29&gt;80</formula>
    </cfRule>
  </conditionalFormatting>
  <conditionalFormatting sqref="F1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PERSONAL</cp:lastModifiedBy>
  <dcterms:created xsi:type="dcterms:W3CDTF">2016-12-25T14:51:07Z</dcterms:created>
  <dcterms:modified xsi:type="dcterms:W3CDTF">2020-06-27T15:59:36Z</dcterms:modified>
</cp:coreProperties>
</file>