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ervicios sociales" sheetId="1" r:id="rId1"/>
  </sheets>
  <definedNames>
    <definedName name="_xlnm.Print_Titles" localSheetId="0">'servicios sociales'!$6:$8</definedName>
  </definedNames>
  <calcPr fullCalcOnLoad="1"/>
</workbook>
</file>

<file path=xl/sharedStrings.xml><?xml version="1.0" encoding="utf-8"?>
<sst xmlns="http://schemas.openxmlformats.org/spreadsheetml/2006/main" count="104" uniqueCount="103">
  <si>
    <t>PLAN DE DESARROLLO  QUEREMOS MAS PODEMOS MAS 2008-2011</t>
  </si>
  <si>
    <t>EJE ESTRATEGICO EQUIDAD Y HUMANIDAD</t>
  </si>
  <si>
    <t>PROGRAMA  SERVICIOS SOCIALES BASICOS Y COMPLEMENTARIOS</t>
  </si>
  <si>
    <t>Problema a resolver</t>
  </si>
  <si>
    <t>Objetivo del programa</t>
  </si>
  <si>
    <t xml:space="preserve">Línea de intervención
</t>
  </si>
  <si>
    <t xml:space="preserve">Metas Cuatrienio           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</si>
  <si>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</si>
  <si>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</si>
  <si>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</si>
  <si>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</si>
  <si>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</si>
  <si>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</si>
  <si>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Nombre Indicador</t>
  </si>
  <si>
    <t>VALOR</t>
  </si>
  <si>
    <t>NOMBRE FUENTE</t>
  </si>
  <si>
    <t>Existencia de personas, grupos,  comunidades en situación de pobreza,  vulnerabilidad y exclusión social.</t>
  </si>
  <si>
    <t>Brindar procesos de atención  pertinente que genere inclusión social a la población vulnerable.</t>
  </si>
  <si>
    <t>Vinculación de personas  en situación de discapacidad con procesos ocio ocupacional, productivo y de rehabilitación basada en comunidad.</t>
  </si>
  <si>
    <t>Se vinculará como minimo 300 personas  en situación de discapacidad a procesos de ocio ocupacional y rehabilitación basada en comunidad.</t>
  </si>
  <si>
    <t xml:space="preserve">Vinculación de personas en situación de discapacidad y sus familias  a procesos  de habilitación, rehabilitación, formación, educación formal, educación para el trabajo, atención psicosocial y ayudas técnicas. </t>
  </si>
  <si>
    <t xml:space="preserve">Se vinculará 150 personas en situación de discapacidad y sus familias  a procesos  de habilitación, rehabilitación, formación, educación formal, educación para el trabajo, atención psicosocial y ayudas técnicas. </t>
  </si>
  <si>
    <t>Atención con servicios básicos y complementarios a personas en condición de calle e indigencia.</t>
  </si>
  <si>
    <t>Se atenderá 400 personas en condición de calle e indigencia con servicios básicos y complementarios.</t>
  </si>
  <si>
    <t>Personas en condición de calle e indigencia con servicios básicos y complementarios.</t>
  </si>
  <si>
    <t>Creación y puesta en marcha de un Centro de orientación Integral para población vulnerable y en alto riesgo.</t>
  </si>
  <si>
    <t>Se creará y habilitará un centro de orientación integral para la población vulnerable y en alto riesgo.</t>
  </si>
  <si>
    <t>Centro de orientación integral para la población vulnerable y en alto riesgo creado.</t>
  </si>
  <si>
    <r>
      <t>Acompañamiento a las familias en situación de vulnerabilidad para que reciban los subsidios del</t>
    </r>
    <r>
      <rPr>
        <sz val="10"/>
        <rFont val="Arial"/>
        <family val="2"/>
      </rPr>
      <t xml:space="preserve"> programa de Familias en Acción.</t>
    </r>
  </si>
  <si>
    <t>Se brindará apoyo operativo para que el   100% de las familias vinculadas al programa de familias en acción reciban los subsidios respectivos.</t>
  </si>
  <si>
    <t>Atención con servicios básicos y complementarios a niños, niñas y adolescentes con problemática de calle.</t>
  </si>
  <si>
    <t>Se atenderá 600 niños, niñas y adolescentes con problemática de calle con servicios básicos y complementarios.</t>
  </si>
  <si>
    <t>Niños, niñas y adolescentes con problemática de calle con servicios básicos y complementarios.</t>
  </si>
  <si>
    <t>Atención integral de niños, niñas y adolescentes trabajadores con servicios básicos y complementarios.</t>
  </si>
  <si>
    <t>Se atenderá el 100% de los eventos de extrema urgencia y de necesidades inmediatas que presente la población vulnerable.</t>
  </si>
  <si>
    <t>Porcentaje de eventos de extrema urgencia y de necesidades inmediatas que presente la población vulnerable atendidos.</t>
  </si>
  <si>
    <t>Atención a población vulnerable que requiere apoyo en extrema urgencia y necesidades inmediatas.</t>
  </si>
  <si>
    <t>Se atenderá  180 niños, niñas y adolescentes trabajadores con servicios básicos y complementarios.</t>
  </si>
  <si>
    <t>Niños, niñas, adolescentes  trabajadores con atención en servicios básicos y complementarios.</t>
  </si>
  <si>
    <t>Promoción  de la permanencia escolar  de niños, niñas y adolescentes con problemática de calle vinculados a programas con zonas futuro entre otros, mediante proceso solidarios y participativos de emprendimiento que involucran a los padres de familia</t>
  </si>
  <si>
    <t>Se promoverá la permanencia escolar de 300 niños niñas y adolescentes con problemáticas de calle vinculados a programas   como zonas futuro, entre otros, mediante  procesos solidarios  y participativos de emprendimiento  que involucra a los padres de familia</t>
  </si>
  <si>
    <t>niños niñas y adolescentes con problemáticas de calle vinculados a programas   como zonas futuro, entre otros, mediante  procesos solidarios  y participativos de emprendimiento  que involucra a los padres de familia</t>
  </si>
  <si>
    <t>Disminuir los niveles de dependencia en la población de adulto mayor</t>
  </si>
  <si>
    <t>Implementación de programas y proyectos para generar opciones ocio productivas para el adulto mayor.</t>
  </si>
  <si>
    <t>Se vinculara a la población adulta mayor de comedores comunitarios  y centros vida a un  proyecto ocio productivo sostenible.</t>
  </si>
  <si>
    <t>Proyecto ocio productivo sostenible para adulto mayor implementado.</t>
  </si>
  <si>
    <t>Se vinculará 200 familias a procesos de fortalecimiento intergeneracional.</t>
  </si>
  <si>
    <t>Vinculación de familias a procesos de atención domiciliaria para adultos mayores en condición de dependencia.</t>
  </si>
  <si>
    <t>Se vinculará 100 familias a procesos de atención domiciliaria para adultos mayores en condición de dependencia</t>
  </si>
  <si>
    <t>Familias vinculadas a procesos de atención domiciliaria para adultos mayores en condición de dependencia.</t>
  </si>
  <si>
    <t>Fortalecimiento de centros vida, con procesos de ocio ocupacional y asistencia social complementaria.</t>
  </si>
  <si>
    <t>Se vinculará a cada centro vida  60 adultos mayores a procesos de ocio ocupacional y asistencia social complementaria.</t>
  </si>
  <si>
    <t>Adultos mayores vinculados a cada centro vida a  procesos de ocio ocupacional y asistencia social complementaria.</t>
  </si>
  <si>
    <t>Creación de un centro vida.</t>
  </si>
  <si>
    <t>Se creará de un centro vida para la atención del adulto mayor.</t>
  </si>
  <si>
    <t>Adultos mayores en situación de vulnerabilidad o en condiciones de pobreza o extrema pobreza  vinculados a servicios sociales básicos y/o complementarios.</t>
  </si>
  <si>
    <t>Generar procesos  de inclusión integral y restablecimiento de derechos a población en situación de desplazamiento.</t>
  </si>
  <si>
    <t>Se diseñará concertada y participativamente el Plan Integral Único para la atención a la población en situación de desplazamiento, en articulación y participación de las instituciones que hacen parte de este sistema.</t>
  </si>
  <si>
    <t>Se ofertará servicios básicos y o complementarios para el 100% de la población desplazada identificada a través de la UAO</t>
  </si>
  <si>
    <t>Porcentaje de la población desplazada identificada a través de la UAO que recibe servicios básicos y/o complementarios.</t>
  </si>
  <si>
    <t>Se brindará asistencia humanitaria de emergencia al 100% de la población desplazada que la solicite</t>
  </si>
  <si>
    <t>Porcentaje de población desplazada atendida con asistencia humanitaria de emergencia.</t>
  </si>
  <si>
    <t>Se implementará 3 proyectos productivos para población en situación de desplazamiento.</t>
  </si>
  <si>
    <t>Proyectos productivos implementados para población en situación de desplazamiento.</t>
  </si>
  <si>
    <t>Personas  en situación de discapacidad vinculadas a procesos de ocio ocupacional y rehabilitación basada en comunidad.</t>
  </si>
  <si>
    <t>OBSERVACIONES</t>
  </si>
  <si>
    <t>Servicios sociales básicos y/o complementarios</t>
  </si>
  <si>
    <t>Se vinculará 400 adultos mayores en situación de vulnerabilidad o en condiciones de pobreza o extrema pobreza  a servicios sociales básicos y/o complementarios: subsidio económico,  programa de alimentación,  actividades de ocio ocupacional, asistencia  (Obonuco, El Encao Morasurco, Comunas 4, 10 y 11 y Corporación de la Tercera Edad)</t>
  </si>
  <si>
    <t>Ejecución proyecto</t>
  </si>
  <si>
    <t>Fecha inicio</t>
  </si>
  <si>
    <t>Fecha terminación</t>
  </si>
  <si>
    <t>RECURSOS ASIGNADOS</t>
  </si>
  <si>
    <t>META PROGRAMADA 2011</t>
  </si>
  <si>
    <t>Presupuesto por Resultados. Municipio de Pasto.  2011</t>
  </si>
  <si>
    <t>Personas en situación de discapacidad y sus familias  a procesos  de habilitación, rehabilitación, formación, educación formal, educación para el trabajo, atención psicosocial y ayudas técnicas vinculada.</t>
  </si>
  <si>
    <t>Porcentaje de familias vinculadas al programa  Familias en acción que reciben subsidios.</t>
  </si>
  <si>
    <t xml:space="preserve">Vinculación de familias a procesos de fortalecimiento intergeneracional. </t>
  </si>
  <si>
    <t>Familias vinculadas a procesos fortalecimiento intergeneracional.</t>
  </si>
  <si>
    <t>Centro vida creado.</t>
  </si>
  <si>
    <t>Atender integralmente  a la población Adulta Mayor  en condición de vulnerabilidad.</t>
  </si>
  <si>
    <t>Servicios sociales básicos y/o complementarios: subsidio económico,  programa de alimentación,  actividades de ocio ocupacional, asistencia institucionalizada, con acompañamiento  psicosocial, ayudas técnicas y/o complementarias.</t>
  </si>
  <si>
    <t>Se vinculará 5.100 adultos mayores en situación de vulnerabilidad o en condiciones de pobreza o extrema pobreza  a servicios sociales básicos y/o complementarios: subsidio económico,  programa de alimentación,  actividades de ocio ocupacional, asistencia institucionalizada, con acompañamiento  psicosocial, ayudas técnicas y/o complementarias.</t>
  </si>
  <si>
    <t>Plan Integral Único para la atención a la población en situación de desplazamiento diseñado concertada y participativamente.</t>
  </si>
  <si>
    <t>$1.600.000.000 (INCLUYE:  $500 millones para grupos vulnerables; $300 millones UAO; $800 millones estampilla PROADULTO MAYOR)</t>
  </si>
  <si>
    <t>TOTAL META</t>
  </si>
  <si>
    <t>COSTO TOTAL PROYECTO</t>
  </si>
  <si>
    <t>T O T A L</t>
  </si>
  <si>
    <t>Dr Santiago Mora - Secretario de Bienestar Social</t>
  </si>
  <si>
    <t>Dr. Juan Carlos Villota Toro - Secretario de Gobierno.</t>
  </si>
  <si>
    <t>Diseñar el Plan Integral único para la atención a la población en situación de desplazamiento.</t>
  </si>
  <si>
    <t>Asistencia humanitaria por urgencia a las familias en situación de desplazamiento.</t>
  </si>
  <si>
    <t>Oferta de servicios sociales básicos y/o complementarios a la población desplazada identificada a  través de la Unidad de Atención y Orientación.</t>
  </si>
  <si>
    <t>Vinculación  de población en situación de desplazamiento a proyectos productivos sostenibles.</t>
  </si>
  <si>
    <r>
      <t xml:space="preserve">Atención y orientación a población desplazada en el Municipio de Pasto
</t>
    </r>
    <r>
      <rPr>
        <b/>
        <sz val="14"/>
        <color indexed="10"/>
        <rFont val="Arial"/>
        <family val="2"/>
      </rPr>
      <t>2010520010212</t>
    </r>
  </si>
  <si>
    <r>
      <t xml:space="preserve">Fortalecimiento a la implementación del programa Familias en Acción y atención a población en situación de desplazamiento y nivel 1 del SISBEN del Municipio de Pasto.
</t>
    </r>
    <r>
      <rPr>
        <b/>
        <sz val="12"/>
        <color indexed="10"/>
        <rFont val="Arial"/>
        <family val="2"/>
      </rPr>
      <t>2011520010033</t>
    </r>
  </si>
  <si>
    <r>
      <t xml:space="preserve">Implementación de la política de atención integral al Adulto Mayor en el Municipio de Pasto.
</t>
    </r>
    <r>
      <rPr>
        <b/>
        <sz val="14"/>
        <color indexed="10"/>
        <rFont val="Arial"/>
        <family val="2"/>
      </rPr>
      <t xml:space="preserve">2011520010038
</t>
    </r>
  </si>
  <si>
    <r>
      <t xml:space="preserve">Apoyo a población vulnerable en situación de emergencia social del Municipio de Pasto.
</t>
    </r>
    <r>
      <rPr>
        <b/>
        <sz val="12"/>
        <color indexed="10"/>
        <rFont val="Arial"/>
        <family val="2"/>
      </rPr>
      <t>2011520010041</t>
    </r>
  </si>
  <si>
    <r>
      <t xml:space="preserve">Implementación de la estrategia Red Juntos en el Municipio de Pasto. </t>
    </r>
    <r>
      <rPr>
        <b/>
        <sz val="12"/>
        <color indexed="10"/>
        <rFont val="Arial"/>
        <family val="2"/>
      </rPr>
      <t>2011520010068</t>
    </r>
    <r>
      <rPr>
        <sz val="12"/>
        <rFont val="Arial"/>
        <family val="2"/>
      </rPr>
      <t xml:space="preserve">
</t>
    </r>
  </si>
  <si>
    <r>
      <t xml:space="preserve">Manos amigas para la reconstrucción del tejido social en el Municipio de Pasto </t>
    </r>
    <r>
      <rPr>
        <b/>
        <sz val="12"/>
        <color indexed="10"/>
        <rFont val="Arial"/>
        <family val="2"/>
      </rPr>
      <t>2011520010073</t>
    </r>
    <r>
      <rPr>
        <sz val="12"/>
        <rFont val="Arial"/>
        <family val="2"/>
      </rPr>
      <t xml:space="preserve">
</t>
    </r>
  </si>
  <si>
    <r>
      <t xml:space="preserve">Una oportunidad para una mejor calidad de vida en el Municipio de Pasto. </t>
    </r>
    <r>
      <rPr>
        <b/>
        <sz val="12"/>
        <color indexed="10"/>
        <rFont val="Arial"/>
        <family val="2"/>
      </rPr>
      <t xml:space="preserve">2011520010075
</t>
    </r>
  </si>
  <si>
    <r>
      <t xml:space="preserve">Fortalecimiento del proceso de atención a la población en situación de discapacidad del Municipio de Pasto.
</t>
    </r>
    <r>
      <rPr>
        <b/>
        <sz val="12"/>
        <color indexed="10"/>
        <rFont val="Arial"/>
        <family val="2"/>
      </rPr>
      <t>2011520010081</t>
    </r>
  </si>
  <si>
    <r>
      <t xml:space="preserve">Atención integral a jovenes en situación de vulnerabilidad economica y social de los niveles 1 y 2 del sisben de la comuna 5 del Municipio de Pasto. </t>
    </r>
    <r>
      <rPr>
        <b/>
        <sz val="12"/>
        <color indexed="10"/>
        <rFont val="Arial"/>
        <family val="2"/>
      </rPr>
      <t>2011520010091</t>
    </r>
  </si>
  <si>
    <r>
      <t xml:space="preserve">Apoyo al funcionamiento de los centros de atención integral a niños y niñas de calle con problemática intrafamiliar de las comunas 3 y 10 del Municipio de Pasto.  </t>
    </r>
    <r>
      <rPr>
        <b/>
        <sz val="12"/>
        <color indexed="10"/>
        <rFont val="Arial"/>
        <family val="2"/>
      </rPr>
      <t>2011520010098</t>
    </r>
    <r>
      <rPr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</si>
</sst>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240A]dddd\,\ dd&quot; de &quot;mmmm&quot; de &quot;yyyy"/>
    <numFmt numFmtId="189" formatCode="[$-240A]hh:mm:ss\ AM/PM"/>
    <numFmt numFmtId="190" formatCode="&quot;$&quot;\ #,##0.00"/>
    <numFmt numFmtId="191" formatCode="&quot;$&quot;\ #,##0.000"/>
    <numFmt numFmtId="192" formatCode="&quot;$&quot;\ #,##0.0"/>
    <numFmt numFmtId="193" formatCode="&quot;$&quot;\ #,##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d/mm/yyyy;@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2" fillId="24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0" fontId="1" fillId="22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25" borderId="11" xfId="0" applyFont="1" applyFill="1" applyBorder="1" applyAlignment="1">
      <alignment horizontal="justify" vertical="center" wrapText="1"/>
    </xf>
    <xf numFmtId="1" fontId="9" fillId="25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justify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 wrapText="1"/>
    </xf>
    <xf numFmtId="9" fontId="0" fillId="0" borderId="13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wrapText="1"/>
    </xf>
    <xf numFmtId="3" fontId="6" fillId="26" borderId="11" xfId="0" applyNumberFormat="1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3" fontId="6" fillId="26" borderId="12" xfId="0" applyNumberFormat="1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198" fontId="6" fillId="26" borderId="11" xfId="0" applyNumberFormat="1" applyFont="1" applyFill="1" applyBorder="1" applyAlignment="1">
      <alignment horizontal="center" vertical="center" wrapText="1"/>
    </xf>
    <xf numFmtId="3" fontId="6" fillId="27" borderId="11" xfId="0" applyNumberFormat="1" applyFont="1" applyFill="1" applyBorder="1" applyAlignment="1">
      <alignment horizontal="center" vertical="center" wrapText="1"/>
    </xf>
    <xf numFmtId="0" fontId="6" fillId="27" borderId="11" xfId="0" applyFont="1" applyFill="1" applyBorder="1" applyAlignment="1">
      <alignment horizontal="center" vertical="center" wrapText="1"/>
    </xf>
    <xf numFmtId="198" fontId="6" fillId="27" borderId="11" xfId="0" applyNumberFormat="1" applyFont="1" applyFill="1" applyBorder="1" applyAlignment="1">
      <alignment horizontal="center" vertical="center" wrapText="1"/>
    </xf>
    <xf numFmtId="3" fontId="6" fillId="27" borderId="13" xfId="0" applyNumberFormat="1" applyFont="1" applyFill="1" applyBorder="1" applyAlignment="1">
      <alignment horizontal="center" vertical="center" wrapText="1"/>
    </xf>
    <xf numFmtId="0" fontId="6" fillId="27" borderId="13" xfId="0" applyFont="1" applyFill="1" applyBorder="1" applyAlignment="1">
      <alignment horizontal="center" vertical="center" wrapText="1"/>
    </xf>
    <xf numFmtId="0" fontId="6" fillId="26" borderId="14" xfId="0" applyFont="1" applyFill="1" applyBorder="1" applyAlignment="1">
      <alignment horizontal="justify" vertical="center" wrapText="1"/>
    </xf>
    <xf numFmtId="0" fontId="6" fillId="27" borderId="14" xfId="0" applyFont="1" applyFill="1" applyBorder="1" applyAlignment="1">
      <alignment horizontal="justify" vertical="center" wrapText="1"/>
    </xf>
    <xf numFmtId="3" fontId="31" fillId="28" borderId="15" xfId="0" applyNumberFormat="1" applyFont="1" applyFill="1" applyBorder="1" applyAlignment="1">
      <alignment horizontal="center" wrapText="1"/>
    </xf>
    <xf numFmtId="0" fontId="31" fillId="28" borderId="15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24" borderId="0" xfId="0" applyFont="1" applyFill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49" fontId="4" fillId="29" borderId="10" xfId="0" applyNumberFormat="1" applyFont="1" applyFill="1" applyBorder="1" applyAlignment="1">
      <alignment horizontal="center" vertical="center" wrapText="1"/>
    </xf>
    <xf numFmtId="49" fontId="1" fillId="29" borderId="10" xfId="0" applyNumberFormat="1" applyFont="1" applyFill="1" applyBorder="1" applyAlignment="1">
      <alignment horizontal="center" vertical="center" wrapText="1"/>
    </xf>
    <xf numFmtId="3" fontId="6" fillId="27" borderId="11" xfId="0" applyNumberFormat="1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justify" vertical="center" wrapText="1"/>
    </xf>
    <xf numFmtId="0" fontId="6" fillId="26" borderId="11" xfId="0" applyFont="1" applyFill="1" applyBorder="1" applyAlignment="1">
      <alignment horizontal="justify" vertical="center" wrapText="1"/>
    </xf>
    <xf numFmtId="0" fontId="6" fillId="27" borderId="11" xfId="0" applyFont="1" applyFill="1" applyBorder="1" applyAlignment="1">
      <alignment horizontal="justify" vertical="center" wrapText="1"/>
    </xf>
    <xf numFmtId="0" fontId="6" fillId="26" borderId="11" xfId="0" applyFont="1" applyFill="1" applyBorder="1" applyAlignment="1">
      <alignment horizontal="justify" vertical="center" wrapText="1"/>
    </xf>
    <xf numFmtId="0" fontId="1" fillId="29" borderId="16" xfId="0" applyFont="1" applyFill="1" applyBorder="1" applyAlignment="1">
      <alignment horizontal="center" vertical="center" wrapText="1"/>
    </xf>
    <xf numFmtId="0" fontId="1" fillId="29" borderId="14" xfId="0" applyFont="1" applyFill="1" applyBorder="1" applyAlignment="1">
      <alignment horizontal="center" vertical="center" wrapText="1"/>
    </xf>
    <xf numFmtId="0" fontId="1" fillId="29" borderId="17" xfId="0" applyFont="1" applyFill="1" applyBorder="1" applyAlignment="1">
      <alignment horizontal="center" vertical="center" wrapText="1"/>
    </xf>
    <xf numFmtId="0" fontId="1" fillId="29" borderId="12" xfId="0" applyFont="1" applyFill="1" applyBorder="1" applyAlignment="1">
      <alignment horizontal="center" vertical="center" wrapText="1"/>
    </xf>
    <xf numFmtId="0" fontId="1" fillId="29" borderId="11" xfId="0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0" fontId="1" fillId="30" borderId="18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1" fillId="30" borderId="16" xfId="0" applyFont="1" applyFill="1" applyBorder="1" applyAlignment="1">
      <alignment horizontal="center" vertical="center" wrapText="1"/>
    </xf>
    <xf numFmtId="0" fontId="1" fillId="30" borderId="19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1" fillId="30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49" fontId="1" fillId="29" borderId="23" xfId="0" applyNumberFormat="1" applyFont="1" applyFill="1" applyBorder="1" applyAlignment="1">
      <alignment horizontal="center" vertical="center" wrapText="1"/>
    </xf>
    <xf numFmtId="49" fontId="1" fillId="29" borderId="24" xfId="0" applyNumberFormat="1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49" fontId="4" fillId="29" borderId="12" xfId="0" applyNumberFormat="1" applyFont="1" applyFill="1" applyBorder="1" applyAlignment="1">
      <alignment horizontal="center" vertical="center" wrapText="1"/>
    </xf>
    <xf numFmtId="49" fontId="4" fillId="29" borderId="11" xfId="0" applyNumberFormat="1" applyFont="1" applyFill="1" applyBorder="1" applyAlignment="1">
      <alignment horizontal="center" vertical="center" wrapText="1"/>
    </xf>
    <xf numFmtId="49" fontId="4" fillId="29" borderId="10" xfId="0" applyNumberFormat="1" applyFont="1" applyFill="1" applyBorder="1" applyAlignment="1">
      <alignment horizontal="center" vertical="center" wrapText="1"/>
    </xf>
    <xf numFmtId="3" fontId="29" fillId="25" borderId="12" xfId="0" applyNumberFormat="1" applyFont="1" applyFill="1" applyBorder="1" applyAlignment="1">
      <alignment horizontal="center" vertical="center" wrapText="1"/>
    </xf>
    <xf numFmtId="3" fontId="29" fillId="25" borderId="11" xfId="0" applyNumberFormat="1" applyFont="1" applyFill="1" applyBorder="1" applyAlignment="1">
      <alignment horizontal="center" vertical="center" wrapText="1"/>
    </xf>
    <xf numFmtId="3" fontId="29" fillId="25" borderId="13" xfId="0" applyNumberFormat="1" applyFont="1" applyFill="1" applyBorder="1" applyAlignment="1">
      <alignment horizontal="center" vertical="center" wrapText="1"/>
    </xf>
    <xf numFmtId="49" fontId="1" fillId="29" borderId="12" xfId="0" applyNumberFormat="1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6" fillId="27" borderId="11" xfId="0" applyFont="1" applyFill="1" applyBorder="1" applyAlignment="1">
      <alignment horizontal="justify" vertical="center" wrapText="1"/>
    </xf>
    <xf numFmtId="3" fontId="6" fillId="27" borderId="11" xfId="0" applyNumberFormat="1" applyFont="1" applyFill="1" applyBorder="1" applyAlignment="1">
      <alignment horizontal="center" vertical="center" wrapText="1"/>
    </xf>
    <xf numFmtId="49" fontId="1" fillId="29" borderId="11" xfId="0" applyNumberFormat="1" applyFont="1" applyFill="1" applyBorder="1" applyAlignment="1">
      <alignment horizontal="center" vertical="center" wrapText="1"/>
    </xf>
    <xf numFmtId="198" fontId="6" fillId="27" borderId="11" xfId="0" applyNumberFormat="1" applyFont="1" applyFill="1" applyBorder="1" applyAlignment="1">
      <alignment horizontal="center" vertical="center" wrapText="1"/>
    </xf>
    <xf numFmtId="49" fontId="1" fillId="29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justify" vertical="center" wrapText="1"/>
    </xf>
    <xf numFmtId="2" fontId="6" fillId="0" borderId="11" xfId="0" applyNumberFormat="1" applyFont="1" applyFill="1" applyBorder="1" applyAlignment="1">
      <alignment horizontal="justify" vertical="center" wrapText="1"/>
    </xf>
    <xf numFmtId="49" fontId="1" fillId="29" borderId="25" xfId="0" applyNumberFormat="1" applyFont="1" applyFill="1" applyBorder="1" applyAlignment="1">
      <alignment horizontal="center" vertical="center" wrapText="1"/>
    </xf>
    <xf numFmtId="49" fontId="1" fillId="29" borderId="26" xfId="0" applyNumberFormat="1" applyFont="1" applyFill="1" applyBorder="1" applyAlignment="1">
      <alignment horizontal="center" vertical="center" wrapText="1"/>
    </xf>
    <xf numFmtId="49" fontId="1" fillId="29" borderId="27" xfId="0" applyNumberFormat="1" applyFont="1" applyFill="1" applyBorder="1" applyAlignment="1">
      <alignment horizontal="center" vertical="center" wrapText="1"/>
    </xf>
    <xf numFmtId="49" fontId="1" fillId="29" borderId="28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justify" vertical="center" wrapText="1"/>
    </xf>
    <xf numFmtId="0" fontId="6" fillId="26" borderId="11" xfId="0" applyFont="1" applyFill="1" applyBorder="1" applyAlignment="1">
      <alignment horizontal="justify" vertical="center" wrapText="1"/>
    </xf>
    <xf numFmtId="3" fontId="6" fillId="26" borderId="12" xfId="0" applyNumberFormat="1" applyFont="1" applyFill="1" applyBorder="1" applyAlignment="1">
      <alignment horizontal="center" vertical="center" wrapText="1"/>
    </xf>
    <xf numFmtId="3" fontId="6" fillId="26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198" fontId="6" fillId="26" borderId="11" xfId="0" applyNumberFormat="1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0" fontId="30" fillId="27" borderId="14" xfId="0" applyFont="1" applyFill="1" applyBorder="1" applyAlignment="1">
      <alignment horizontal="justify" vertical="center" wrapText="1"/>
    </xf>
    <xf numFmtId="0" fontId="30" fillId="27" borderId="21" xfId="0" applyFont="1" applyFill="1" applyBorder="1" applyAlignment="1">
      <alignment horizontal="justify" vertical="center" wrapText="1"/>
    </xf>
    <xf numFmtId="0" fontId="30" fillId="27" borderId="11" xfId="0" applyFont="1" applyFill="1" applyBorder="1" applyAlignment="1">
      <alignment horizontal="justify" vertical="center" wrapText="1"/>
    </xf>
    <xf numFmtId="0" fontId="30" fillId="27" borderId="13" xfId="0" applyFont="1" applyFill="1" applyBorder="1" applyAlignment="1">
      <alignment horizontal="justify" vertical="center" wrapText="1"/>
    </xf>
    <xf numFmtId="0" fontId="6" fillId="27" borderId="11" xfId="0" applyFont="1" applyFill="1" applyBorder="1" applyAlignment="1">
      <alignment horizontal="center" vertical="center" wrapText="1"/>
    </xf>
    <xf numFmtId="0" fontId="6" fillId="27" borderId="13" xfId="0" applyFont="1" applyFill="1" applyBorder="1" applyAlignment="1">
      <alignment horizontal="center" vertical="center" wrapText="1"/>
    </xf>
    <xf numFmtId="0" fontId="31" fillId="28" borderId="15" xfId="0" applyFont="1" applyFill="1" applyBorder="1" applyAlignment="1">
      <alignment horizontal="center" wrapText="1"/>
    </xf>
    <xf numFmtId="0" fontId="0" fillId="26" borderId="12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7" borderId="11" xfId="0" applyFont="1" applyFill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 wrapText="1"/>
    </xf>
    <xf numFmtId="198" fontId="6" fillId="26" borderId="12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justify" vertical="center" wrapText="1"/>
    </xf>
    <xf numFmtId="9" fontId="0" fillId="0" borderId="1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justify" vertical="center" wrapText="1"/>
    </xf>
    <xf numFmtId="0" fontId="6" fillId="26" borderId="16" xfId="0" applyFont="1" applyFill="1" applyBorder="1" applyAlignment="1">
      <alignment horizontal="justify" vertical="center" wrapText="1"/>
    </xf>
    <xf numFmtId="0" fontId="6" fillId="26" borderId="14" xfId="0" applyFont="1" applyFill="1" applyBorder="1" applyAlignment="1">
      <alignment horizontal="justify" vertical="center" wrapText="1"/>
    </xf>
    <xf numFmtId="0" fontId="6" fillId="27" borderId="14" xfId="0" applyFont="1" applyFill="1" applyBorder="1" applyAlignment="1">
      <alignment horizontal="justify" vertical="center" wrapText="1"/>
    </xf>
    <xf numFmtId="0" fontId="30" fillId="26" borderId="14" xfId="0" applyFont="1" applyFill="1" applyBorder="1" applyAlignment="1">
      <alignment horizontal="justify" vertical="center" wrapText="1"/>
    </xf>
    <xf numFmtId="198" fontId="6" fillId="27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8"/>
  <sheetViews>
    <sheetView tabSelected="1" zoomScale="70" zoomScaleNormal="70" zoomScalePageLayoutView="0" workbookViewId="0" topLeftCell="B23">
      <selection activeCell="I31" sqref="I31"/>
    </sheetView>
  </sheetViews>
  <sheetFormatPr defaultColWidth="11.421875" defaultRowHeight="12.75"/>
  <cols>
    <col min="1" max="2" width="22.140625" style="2" customWidth="1"/>
    <col min="3" max="3" width="32.7109375" style="2" customWidth="1"/>
    <col min="4" max="4" width="33.57421875" style="2" customWidth="1"/>
    <col min="5" max="5" width="29.00390625" style="2" customWidth="1"/>
    <col min="6" max="6" width="15.00390625" style="18" customWidth="1"/>
    <col min="7" max="7" width="25.8515625" style="2" customWidth="1"/>
    <col min="8" max="8" width="32.28125" style="2" customWidth="1"/>
    <col min="9" max="9" width="19.57421875" style="18" bestFit="1" customWidth="1"/>
    <col min="10" max="10" width="9.57421875" style="2" customWidth="1"/>
    <col min="11" max="11" width="10.00390625" style="2" customWidth="1"/>
    <col min="12" max="12" width="19.57421875" style="2" bestFit="1" customWidth="1"/>
    <col min="13" max="13" width="20.28125" style="2" customWidth="1"/>
    <col min="14" max="14" width="12.8515625" style="2" bestFit="1" customWidth="1"/>
    <col min="15" max="15" width="17.28125" style="2" bestFit="1" customWidth="1"/>
    <col min="16" max="16" width="17.8515625" style="2" customWidth="1"/>
    <col min="17" max="17" width="21.28125" style="2" customWidth="1"/>
    <col min="18" max="16384" width="11.421875" style="2" customWidth="1"/>
  </cols>
  <sheetData>
    <row r="1" spans="1:7" ht="15.75">
      <c r="A1" s="56" t="s">
        <v>0</v>
      </c>
      <c r="B1" s="57"/>
      <c r="C1" s="58"/>
      <c r="D1" s="1"/>
      <c r="E1" s="1"/>
      <c r="F1" s="16"/>
      <c r="G1" s="1"/>
    </row>
    <row r="2" spans="1:7" ht="15.75">
      <c r="A2" s="59" t="s">
        <v>73</v>
      </c>
      <c r="B2" s="60"/>
      <c r="C2" s="61"/>
      <c r="D2" s="1"/>
      <c r="E2" s="1"/>
      <c r="F2" s="16"/>
      <c r="G2" s="1"/>
    </row>
    <row r="3" spans="1:68" s="4" customFormat="1" ht="15.75">
      <c r="A3" s="62" t="s">
        <v>1</v>
      </c>
      <c r="B3" s="63"/>
      <c r="C3" s="64"/>
      <c r="D3" s="1"/>
      <c r="E3" s="3"/>
      <c r="F3" s="17"/>
      <c r="G3" s="3"/>
      <c r="H3" s="2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s="4" customFormat="1" ht="16.5" thickBot="1">
      <c r="A4" s="65" t="s">
        <v>2</v>
      </c>
      <c r="B4" s="66"/>
      <c r="C4" s="67"/>
      <c r="D4" s="1"/>
      <c r="E4" s="3"/>
      <c r="F4" s="17"/>
      <c r="G4" s="3"/>
      <c r="H4" s="2"/>
      <c r="I4" s="1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3:68" s="4" customFormat="1" ht="12.75" thickBot="1">
      <c r="C5" s="3"/>
      <c r="D5" s="3"/>
      <c r="E5" s="3"/>
      <c r="F5" s="17"/>
      <c r="G5" s="3"/>
      <c r="H5" s="2"/>
      <c r="I5" s="1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76" s="41" customFormat="1" ht="12.75">
      <c r="A6" s="68" t="s">
        <v>3</v>
      </c>
      <c r="B6" s="75" t="s">
        <v>4</v>
      </c>
      <c r="C6" s="75" t="s">
        <v>5</v>
      </c>
      <c r="D6" s="73" t="s">
        <v>6</v>
      </c>
      <c r="E6" s="73" t="s">
        <v>7</v>
      </c>
      <c r="F6" s="79" t="s">
        <v>72</v>
      </c>
      <c r="G6" s="79" t="s">
        <v>71</v>
      </c>
      <c r="H6" s="85" t="s">
        <v>8</v>
      </c>
      <c r="I6" s="85" t="s">
        <v>9</v>
      </c>
      <c r="J6" s="85"/>
      <c r="K6" s="85"/>
      <c r="L6" s="85"/>
      <c r="M6" s="71" t="s">
        <v>85</v>
      </c>
      <c r="N6" s="94" t="s">
        <v>68</v>
      </c>
      <c r="O6" s="95"/>
      <c r="P6" s="53" t="s">
        <v>10</v>
      </c>
      <c r="Q6" s="50" t="s">
        <v>65</v>
      </c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</row>
    <row r="7" spans="1:76" s="42" customFormat="1" ht="12.75">
      <c r="A7" s="69"/>
      <c r="B7" s="76"/>
      <c r="C7" s="76"/>
      <c r="D7" s="74"/>
      <c r="E7" s="74"/>
      <c r="F7" s="80"/>
      <c r="G7" s="80"/>
      <c r="H7" s="89"/>
      <c r="I7" s="80" t="s">
        <v>11</v>
      </c>
      <c r="J7" s="89" t="s">
        <v>12</v>
      </c>
      <c r="K7" s="89"/>
      <c r="L7" s="80" t="s">
        <v>84</v>
      </c>
      <c r="M7" s="72"/>
      <c r="N7" s="96"/>
      <c r="O7" s="97"/>
      <c r="P7" s="54"/>
      <c r="Q7" s="51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</row>
    <row r="8" spans="1:76" s="42" customFormat="1" ht="26.25" thickBot="1">
      <c r="A8" s="70"/>
      <c r="B8" s="77"/>
      <c r="C8" s="77"/>
      <c r="D8" s="86"/>
      <c r="E8" s="8" t="s">
        <v>13</v>
      </c>
      <c r="F8" s="81"/>
      <c r="G8" s="81"/>
      <c r="H8" s="91"/>
      <c r="I8" s="81"/>
      <c r="J8" s="43" t="s">
        <v>14</v>
      </c>
      <c r="K8" s="43" t="s">
        <v>15</v>
      </c>
      <c r="L8" s="81"/>
      <c r="M8" s="72"/>
      <c r="N8" s="44" t="s">
        <v>69</v>
      </c>
      <c r="O8" s="44" t="s">
        <v>70</v>
      </c>
      <c r="P8" s="55"/>
      <c r="Q8" s="52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</row>
    <row r="9" spans="1:68" s="6" customFormat="1" ht="63.75">
      <c r="A9" s="99" t="s">
        <v>16</v>
      </c>
      <c r="B9" s="92" t="s">
        <v>17</v>
      </c>
      <c r="C9" s="21" t="s">
        <v>18</v>
      </c>
      <c r="D9" s="21" t="s">
        <v>19</v>
      </c>
      <c r="E9" s="21" t="s">
        <v>64</v>
      </c>
      <c r="F9" s="22">
        <v>300</v>
      </c>
      <c r="G9" s="82" t="s">
        <v>83</v>
      </c>
      <c r="H9" s="102" t="s">
        <v>100</v>
      </c>
      <c r="I9" s="28">
        <v>39999000</v>
      </c>
      <c r="J9" s="28"/>
      <c r="K9" s="29"/>
      <c r="L9" s="28">
        <f>J9+I9</f>
        <v>39999000</v>
      </c>
      <c r="M9" s="104">
        <f>SUM(L9:L10)</f>
        <v>79999000</v>
      </c>
      <c r="N9" s="120">
        <v>40563</v>
      </c>
      <c r="O9" s="120">
        <v>40908</v>
      </c>
      <c r="P9" s="116" t="s">
        <v>87</v>
      </c>
      <c r="Q9" s="124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1:68" s="6" customFormat="1" ht="102">
      <c r="A10" s="100"/>
      <c r="B10" s="93"/>
      <c r="C10" s="14" t="s">
        <v>20</v>
      </c>
      <c r="D10" s="14" t="s">
        <v>21</v>
      </c>
      <c r="E10" s="14" t="s">
        <v>74</v>
      </c>
      <c r="F10" s="9">
        <v>150</v>
      </c>
      <c r="G10" s="83"/>
      <c r="H10" s="103"/>
      <c r="I10" s="26">
        <v>40000000</v>
      </c>
      <c r="J10" s="26"/>
      <c r="K10" s="27"/>
      <c r="L10" s="26">
        <f aca="true" t="shared" si="0" ref="L10:L29">J10+I10</f>
        <v>40000000</v>
      </c>
      <c r="M10" s="105"/>
      <c r="N10" s="107"/>
      <c r="O10" s="107"/>
      <c r="P10" s="117"/>
      <c r="Q10" s="12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68" s="6" customFormat="1" ht="38.25">
      <c r="A11" s="100"/>
      <c r="B11" s="93"/>
      <c r="C11" s="14" t="s">
        <v>22</v>
      </c>
      <c r="D11" s="14" t="s">
        <v>23</v>
      </c>
      <c r="E11" s="14" t="s">
        <v>24</v>
      </c>
      <c r="F11" s="9">
        <v>100</v>
      </c>
      <c r="G11" s="83"/>
      <c r="H11" s="87" t="s">
        <v>99</v>
      </c>
      <c r="I11" s="31">
        <v>25000000</v>
      </c>
      <c r="J11" s="32"/>
      <c r="K11" s="32"/>
      <c r="L11" s="31">
        <f t="shared" si="0"/>
        <v>25000000</v>
      </c>
      <c r="M11" s="88">
        <f>SUM(L11:L12)</f>
        <v>45000000</v>
      </c>
      <c r="N11" s="90">
        <v>40553</v>
      </c>
      <c r="O11" s="90">
        <v>40908</v>
      </c>
      <c r="P11" s="117"/>
      <c r="Q11" s="126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1:68" s="6" customFormat="1" ht="38.25">
      <c r="A12" s="100"/>
      <c r="B12" s="93"/>
      <c r="C12" s="14" t="s">
        <v>25</v>
      </c>
      <c r="D12" s="14" t="s">
        <v>26</v>
      </c>
      <c r="E12" s="14" t="s">
        <v>27</v>
      </c>
      <c r="F12" s="10">
        <v>0</v>
      </c>
      <c r="G12" s="83"/>
      <c r="H12" s="87"/>
      <c r="I12" s="31">
        <v>20000000</v>
      </c>
      <c r="J12" s="32"/>
      <c r="K12" s="32"/>
      <c r="L12" s="31">
        <f t="shared" si="0"/>
        <v>20000000</v>
      </c>
      <c r="M12" s="88"/>
      <c r="N12" s="90"/>
      <c r="O12" s="90"/>
      <c r="P12" s="117"/>
      <c r="Q12" s="126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1:68" s="6" customFormat="1" ht="120.75">
      <c r="A13" s="100"/>
      <c r="B13" s="93"/>
      <c r="C13" s="15" t="s">
        <v>28</v>
      </c>
      <c r="D13" s="14" t="s">
        <v>29</v>
      </c>
      <c r="E13" s="14" t="s">
        <v>75</v>
      </c>
      <c r="F13" s="11">
        <v>1</v>
      </c>
      <c r="G13" s="83"/>
      <c r="H13" s="46" t="s">
        <v>94</v>
      </c>
      <c r="I13" s="26">
        <v>147000000</v>
      </c>
      <c r="J13" s="27"/>
      <c r="K13" s="27"/>
      <c r="L13" s="26">
        <f t="shared" si="0"/>
        <v>147000000</v>
      </c>
      <c r="M13" s="26">
        <f>L13</f>
        <v>147000000</v>
      </c>
      <c r="N13" s="30">
        <v>40563</v>
      </c>
      <c r="O13" s="30">
        <v>40908</v>
      </c>
      <c r="P13" s="117"/>
      <c r="Q13" s="36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</row>
    <row r="14" spans="1:68" s="6" customFormat="1" ht="51">
      <c r="A14" s="100"/>
      <c r="B14" s="93"/>
      <c r="C14" s="14" t="s">
        <v>30</v>
      </c>
      <c r="D14" s="14" t="s">
        <v>31</v>
      </c>
      <c r="E14" s="14" t="s">
        <v>32</v>
      </c>
      <c r="F14" s="12">
        <v>180</v>
      </c>
      <c r="G14" s="83"/>
      <c r="H14" s="87" t="s">
        <v>102</v>
      </c>
      <c r="I14" s="45">
        <f>30000000-6</f>
        <v>29999994</v>
      </c>
      <c r="J14" s="32"/>
      <c r="K14" s="32"/>
      <c r="L14" s="45">
        <f>J14+I14</f>
        <v>29999994</v>
      </c>
      <c r="M14" s="88">
        <f>SUM(L14:L15)</f>
        <v>59999994</v>
      </c>
      <c r="N14" s="90">
        <v>40563</v>
      </c>
      <c r="O14" s="90">
        <v>40908</v>
      </c>
      <c r="P14" s="117"/>
      <c r="Q14" s="126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</row>
    <row r="15" spans="1:68" s="6" customFormat="1" ht="46.5" customHeight="1">
      <c r="A15" s="100"/>
      <c r="B15" s="93"/>
      <c r="C15" s="106" t="s">
        <v>33</v>
      </c>
      <c r="D15" s="106" t="s">
        <v>34</v>
      </c>
      <c r="E15" s="106" t="s">
        <v>35</v>
      </c>
      <c r="F15" s="122">
        <v>1</v>
      </c>
      <c r="G15" s="83"/>
      <c r="H15" s="87"/>
      <c r="I15" s="31">
        <v>30000000</v>
      </c>
      <c r="J15" s="32"/>
      <c r="K15" s="32"/>
      <c r="L15" s="31">
        <f t="shared" si="0"/>
        <v>30000000</v>
      </c>
      <c r="M15" s="88"/>
      <c r="N15" s="90"/>
      <c r="O15" s="90"/>
      <c r="P15" s="117"/>
      <c r="Q15" s="126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1:68" s="6" customFormat="1" ht="90.75" customHeight="1">
      <c r="A16" s="100"/>
      <c r="B16" s="93"/>
      <c r="C16" s="106"/>
      <c r="D16" s="106"/>
      <c r="E16" s="106"/>
      <c r="F16" s="122"/>
      <c r="G16" s="83"/>
      <c r="H16" s="47" t="s">
        <v>96</v>
      </c>
      <c r="I16" s="26">
        <v>60000000</v>
      </c>
      <c r="J16" s="26"/>
      <c r="K16" s="27"/>
      <c r="L16" s="26">
        <f>J16+I16</f>
        <v>60000000</v>
      </c>
      <c r="M16" s="26">
        <f>L16</f>
        <v>60000000</v>
      </c>
      <c r="N16" s="30">
        <v>40563</v>
      </c>
      <c r="O16" s="30">
        <v>40908</v>
      </c>
      <c r="P16" s="117"/>
      <c r="Q16" s="36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1:68" s="6" customFormat="1" ht="90.75" customHeight="1">
      <c r="A17" s="100"/>
      <c r="B17" s="93"/>
      <c r="C17" s="106"/>
      <c r="D17" s="106"/>
      <c r="E17" s="106"/>
      <c r="F17" s="122"/>
      <c r="G17" s="83"/>
      <c r="H17" s="48" t="s">
        <v>97</v>
      </c>
      <c r="I17" s="31">
        <v>35000000</v>
      </c>
      <c r="J17" s="31"/>
      <c r="K17" s="32"/>
      <c r="L17" s="31">
        <f>J17+I17</f>
        <v>35000000</v>
      </c>
      <c r="M17" s="31">
        <f>L17</f>
        <v>35000000</v>
      </c>
      <c r="N17" s="33">
        <v>40563</v>
      </c>
      <c r="O17" s="33">
        <v>40908</v>
      </c>
      <c r="P17" s="117"/>
      <c r="Q17" s="37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1:68" s="6" customFormat="1" ht="90.75">
      <c r="A18" s="100"/>
      <c r="B18" s="93"/>
      <c r="C18" s="106"/>
      <c r="D18" s="106"/>
      <c r="E18" s="106"/>
      <c r="F18" s="122"/>
      <c r="G18" s="83"/>
      <c r="H18" s="49" t="s">
        <v>101</v>
      </c>
      <c r="I18" s="26">
        <v>33000000</v>
      </c>
      <c r="J18" s="27"/>
      <c r="K18" s="27"/>
      <c r="L18" s="26">
        <f>J18+I18</f>
        <v>33000000</v>
      </c>
      <c r="M18" s="26">
        <f>L18</f>
        <v>33000000</v>
      </c>
      <c r="N18" s="30">
        <v>40563</v>
      </c>
      <c r="O18" s="30">
        <v>40908</v>
      </c>
      <c r="P18" s="117"/>
      <c r="Q18" s="36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1:17" s="5" customFormat="1" ht="51">
      <c r="A19" s="100"/>
      <c r="B19" s="93"/>
      <c r="C19" s="14" t="s">
        <v>36</v>
      </c>
      <c r="D19" s="14" t="s">
        <v>37</v>
      </c>
      <c r="E19" s="14" t="s">
        <v>38</v>
      </c>
      <c r="F19" s="10">
        <v>180</v>
      </c>
      <c r="G19" s="83"/>
      <c r="H19" s="87" t="s">
        <v>98</v>
      </c>
      <c r="I19" s="31">
        <v>20000000</v>
      </c>
      <c r="J19" s="32"/>
      <c r="K19" s="32"/>
      <c r="L19" s="31">
        <f t="shared" si="0"/>
        <v>20000000</v>
      </c>
      <c r="M19" s="88">
        <f>SUM(L19:L20)</f>
        <v>40000000</v>
      </c>
      <c r="N19" s="90">
        <f>N18</f>
        <v>40563</v>
      </c>
      <c r="O19" s="90">
        <f>O18</f>
        <v>40908</v>
      </c>
      <c r="P19" s="117"/>
      <c r="Q19" s="126"/>
    </row>
    <row r="20" spans="1:17" s="5" customFormat="1" ht="102">
      <c r="A20" s="100"/>
      <c r="B20" s="93"/>
      <c r="C20" s="15" t="s">
        <v>39</v>
      </c>
      <c r="D20" s="14" t="s">
        <v>40</v>
      </c>
      <c r="E20" s="14" t="s">
        <v>41</v>
      </c>
      <c r="F20" s="13">
        <v>300</v>
      </c>
      <c r="G20" s="83"/>
      <c r="H20" s="87"/>
      <c r="I20" s="31">
        <v>20000000</v>
      </c>
      <c r="J20" s="32"/>
      <c r="K20" s="32"/>
      <c r="L20" s="31">
        <f t="shared" si="0"/>
        <v>20000000</v>
      </c>
      <c r="M20" s="88"/>
      <c r="N20" s="90"/>
      <c r="O20" s="90"/>
      <c r="P20" s="117"/>
      <c r="Q20" s="126"/>
    </row>
    <row r="21" spans="1:17" s="5" customFormat="1" ht="51.75" customHeight="1">
      <c r="A21" s="100"/>
      <c r="B21" s="78" t="s">
        <v>42</v>
      </c>
      <c r="C21" s="15" t="s">
        <v>43</v>
      </c>
      <c r="D21" s="14" t="s">
        <v>44</v>
      </c>
      <c r="E21" s="14" t="s">
        <v>45</v>
      </c>
      <c r="F21" s="10">
        <v>0</v>
      </c>
      <c r="G21" s="83"/>
      <c r="H21" s="121" t="s">
        <v>95</v>
      </c>
      <c r="I21" s="26">
        <v>40000000</v>
      </c>
      <c r="J21" s="27"/>
      <c r="K21" s="27"/>
      <c r="L21" s="26">
        <f t="shared" si="0"/>
        <v>40000000</v>
      </c>
      <c r="M21" s="105">
        <f>SUM(L21:L27)</f>
        <v>1049300000</v>
      </c>
      <c r="N21" s="107">
        <v>40563</v>
      </c>
      <c r="O21" s="107">
        <v>40908</v>
      </c>
      <c r="P21" s="117"/>
      <c r="Q21" s="127"/>
    </row>
    <row r="22" spans="1:17" s="5" customFormat="1" ht="25.5" customHeight="1">
      <c r="A22" s="100"/>
      <c r="B22" s="78"/>
      <c r="C22" s="15" t="s">
        <v>76</v>
      </c>
      <c r="D22" s="14" t="s">
        <v>46</v>
      </c>
      <c r="E22" s="14" t="s">
        <v>77</v>
      </c>
      <c r="F22" s="10">
        <v>50</v>
      </c>
      <c r="G22" s="83"/>
      <c r="H22" s="121"/>
      <c r="I22" s="26">
        <v>80000000</v>
      </c>
      <c r="J22" s="27"/>
      <c r="K22" s="27"/>
      <c r="L22" s="26">
        <f t="shared" si="0"/>
        <v>80000000</v>
      </c>
      <c r="M22" s="108"/>
      <c r="N22" s="107"/>
      <c r="O22" s="107"/>
      <c r="P22" s="117"/>
      <c r="Q22" s="127"/>
    </row>
    <row r="23" spans="1:17" s="5" customFormat="1" ht="51">
      <c r="A23" s="100"/>
      <c r="B23" s="78"/>
      <c r="C23" s="15" t="s">
        <v>47</v>
      </c>
      <c r="D23" s="14" t="s">
        <v>48</v>
      </c>
      <c r="E23" s="14" t="s">
        <v>49</v>
      </c>
      <c r="F23" s="10">
        <v>25</v>
      </c>
      <c r="G23" s="83"/>
      <c r="H23" s="121"/>
      <c r="I23" s="26">
        <v>39300000</v>
      </c>
      <c r="J23" s="27"/>
      <c r="K23" s="27"/>
      <c r="L23" s="26">
        <f t="shared" si="0"/>
        <v>39300000</v>
      </c>
      <c r="M23" s="108"/>
      <c r="N23" s="107"/>
      <c r="O23" s="107"/>
      <c r="P23" s="117"/>
      <c r="Q23" s="127"/>
    </row>
    <row r="24" spans="1:17" s="5" customFormat="1" ht="51">
      <c r="A24" s="100"/>
      <c r="B24" s="78"/>
      <c r="C24" s="15" t="s">
        <v>50</v>
      </c>
      <c r="D24" s="14" t="s">
        <v>51</v>
      </c>
      <c r="E24" s="14" t="s">
        <v>52</v>
      </c>
      <c r="F24" s="10">
        <v>60</v>
      </c>
      <c r="G24" s="83"/>
      <c r="H24" s="121"/>
      <c r="I24" s="26">
        <v>30000000</v>
      </c>
      <c r="J24" s="27"/>
      <c r="K24" s="27"/>
      <c r="L24" s="26">
        <f t="shared" si="0"/>
        <v>30000000</v>
      </c>
      <c r="M24" s="108"/>
      <c r="N24" s="107"/>
      <c r="O24" s="107"/>
      <c r="P24" s="117"/>
      <c r="Q24" s="127"/>
    </row>
    <row r="25" spans="1:17" ht="25.5">
      <c r="A25" s="100"/>
      <c r="B25" s="78"/>
      <c r="C25" s="14" t="s">
        <v>53</v>
      </c>
      <c r="D25" s="14" t="s">
        <v>54</v>
      </c>
      <c r="E25" s="14" t="s">
        <v>78</v>
      </c>
      <c r="F25" s="10">
        <v>1</v>
      </c>
      <c r="G25" s="83"/>
      <c r="H25" s="121"/>
      <c r="I25" s="26">
        <v>560000000</v>
      </c>
      <c r="J25" s="26"/>
      <c r="K25" s="27"/>
      <c r="L25" s="26">
        <f t="shared" si="0"/>
        <v>560000000</v>
      </c>
      <c r="M25" s="108"/>
      <c r="N25" s="107"/>
      <c r="O25" s="107"/>
      <c r="P25" s="117"/>
      <c r="Q25" s="127"/>
    </row>
    <row r="26" spans="1:17" ht="140.25">
      <c r="A26" s="100"/>
      <c r="B26" s="78" t="s">
        <v>79</v>
      </c>
      <c r="C26" s="14" t="s">
        <v>80</v>
      </c>
      <c r="D26" s="14" t="s">
        <v>81</v>
      </c>
      <c r="E26" s="14" t="s">
        <v>55</v>
      </c>
      <c r="F26" s="12">
        <v>1500</v>
      </c>
      <c r="G26" s="83"/>
      <c r="H26" s="121"/>
      <c r="I26" s="26">
        <v>200000000</v>
      </c>
      <c r="J26" s="26"/>
      <c r="K26" s="27"/>
      <c r="L26" s="26">
        <f t="shared" si="0"/>
        <v>200000000</v>
      </c>
      <c r="M26" s="108"/>
      <c r="N26" s="107"/>
      <c r="O26" s="107"/>
      <c r="P26" s="117"/>
      <c r="Q26" s="127"/>
    </row>
    <row r="27" spans="1:17" ht="156.75">
      <c r="A27" s="100"/>
      <c r="B27" s="78"/>
      <c r="C27" s="19" t="s">
        <v>66</v>
      </c>
      <c r="D27" s="19" t="s">
        <v>67</v>
      </c>
      <c r="E27" s="19" t="s">
        <v>55</v>
      </c>
      <c r="F27" s="20"/>
      <c r="G27" s="83"/>
      <c r="H27" s="121"/>
      <c r="I27" s="26">
        <v>100000000</v>
      </c>
      <c r="J27" s="26"/>
      <c r="K27" s="27"/>
      <c r="L27" s="26">
        <f t="shared" si="0"/>
        <v>100000000</v>
      </c>
      <c r="M27" s="108"/>
      <c r="N27" s="107"/>
      <c r="O27" s="107"/>
      <c r="P27" s="117"/>
      <c r="Q27" s="127"/>
    </row>
    <row r="28" spans="1:17" ht="63.75" customHeight="1">
      <c r="A28" s="100"/>
      <c r="B28" s="78" t="s">
        <v>56</v>
      </c>
      <c r="C28" s="14" t="s">
        <v>90</v>
      </c>
      <c r="D28" s="14" t="s">
        <v>60</v>
      </c>
      <c r="E28" s="14" t="s">
        <v>61</v>
      </c>
      <c r="F28" s="11">
        <v>1</v>
      </c>
      <c r="G28" s="83"/>
      <c r="H28" s="111" t="s">
        <v>93</v>
      </c>
      <c r="I28" s="31">
        <v>166600000</v>
      </c>
      <c r="J28" s="31"/>
      <c r="K28" s="32"/>
      <c r="L28" s="31">
        <f t="shared" si="0"/>
        <v>166600000</v>
      </c>
      <c r="M28" s="88">
        <f>SUM(L28:L31)</f>
        <v>312600000</v>
      </c>
      <c r="N28" s="90"/>
      <c r="O28" s="90"/>
      <c r="P28" s="118" t="s">
        <v>88</v>
      </c>
      <c r="Q28" s="109"/>
    </row>
    <row r="29" spans="1:17" ht="38.25">
      <c r="A29" s="100"/>
      <c r="B29" s="78"/>
      <c r="C29" s="14" t="s">
        <v>92</v>
      </c>
      <c r="D29" s="14" t="s">
        <v>62</v>
      </c>
      <c r="E29" s="14" t="s">
        <v>63</v>
      </c>
      <c r="F29" s="10">
        <v>0</v>
      </c>
      <c r="G29" s="83"/>
      <c r="H29" s="111"/>
      <c r="I29" s="31">
        <v>10000000</v>
      </c>
      <c r="J29" s="31"/>
      <c r="K29" s="32"/>
      <c r="L29" s="31">
        <f t="shared" si="0"/>
        <v>10000000</v>
      </c>
      <c r="M29" s="113"/>
      <c r="N29" s="90"/>
      <c r="O29" s="90"/>
      <c r="P29" s="118"/>
      <c r="Q29" s="109"/>
    </row>
    <row r="30" spans="1:17" ht="89.25">
      <c r="A30" s="100"/>
      <c r="B30" s="78"/>
      <c r="C30" s="14" t="s">
        <v>89</v>
      </c>
      <c r="D30" s="14" t="s">
        <v>57</v>
      </c>
      <c r="E30" s="14" t="s">
        <v>82</v>
      </c>
      <c r="F30" s="10">
        <v>1</v>
      </c>
      <c r="G30" s="83"/>
      <c r="H30" s="111"/>
      <c r="I30" s="31">
        <v>60000000</v>
      </c>
      <c r="J30" s="31"/>
      <c r="K30" s="32"/>
      <c r="L30" s="31">
        <f>J30+I30</f>
        <v>60000000</v>
      </c>
      <c r="M30" s="113"/>
      <c r="N30" s="90"/>
      <c r="O30" s="90"/>
      <c r="P30" s="118"/>
      <c r="Q30" s="109"/>
    </row>
    <row r="31" spans="1:17" ht="51.75" thickBot="1">
      <c r="A31" s="101"/>
      <c r="B31" s="98"/>
      <c r="C31" s="23" t="s">
        <v>91</v>
      </c>
      <c r="D31" s="23" t="s">
        <v>58</v>
      </c>
      <c r="E31" s="23" t="s">
        <v>59</v>
      </c>
      <c r="F31" s="24">
        <v>1</v>
      </c>
      <c r="G31" s="84"/>
      <c r="H31" s="112"/>
      <c r="I31" s="34">
        <v>76000000</v>
      </c>
      <c r="J31" s="34"/>
      <c r="K31" s="35"/>
      <c r="L31" s="34">
        <f>J31+I31</f>
        <v>76000000</v>
      </c>
      <c r="M31" s="114"/>
      <c r="N31" s="128"/>
      <c r="O31" s="128"/>
      <c r="P31" s="119"/>
      <c r="Q31" s="110"/>
    </row>
    <row r="32" spans="1:13" s="25" customFormat="1" ht="18">
      <c r="A32" s="115" t="s">
        <v>86</v>
      </c>
      <c r="B32" s="115"/>
      <c r="C32" s="115"/>
      <c r="D32" s="115"/>
      <c r="E32" s="115"/>
      <c r="F32" s="115"/>
      <c r="G32" s="115"/>
      <c r="H32" s="115"/>
      <c r="I32" s="38">
        <f>SUM(I9:I31)</f>
        <v>1861898994</v>
      </c>
      <c r="J32" s="38">
        <f>SUM(J9:J31)</f>
        <v>0</v>
      </c>
      <c r="K32" s="39"/>
      <c r="L32" s="38">
        <f>SUM(L9:L31)</f>
        <v>1861898994</v>
      </c>
      <c r="M32" s="38">
        <f>SUM(M9:M31)</f>
        <v>1861898994</v>
      </c>
    </row>
    <row r="34" spans="6:8" ht="36" customHeight="1">
      <c r="F34" s="123"/>
      <c r="G34" s="123"/>
      <c r="H34" s="123"/>
    </row>
    <row r="35" spans="6:8" ht="63" customHeight="1">
      <c r="F35" s="123"/>
      <c r="G35" s="123"/>
      <c r="H35" s="123"/>
    </row>
    <row r="36" spans="6:8" ht="25.5">
      <c r="F36" s="123"/>
      <c r="G36" s="123"/>
      <c r="H36" s="123"/>
    </row>
    <row r="38" spans="12:13" ht="12">
      <c r="L38" s="7"/>
      <c r="M38" s="7"/>
    </row>
  </sheetData>
  <sheetProtection/>
  <mergeCells count="66">
    <mergeCell ref="F35:H35"/>
    <mergeCell ref="F36:H36"/>
    <mergeCell ref="Q9:Q10"/>
    <mergeCell ref="Q11:Q12"/>
    <mergeCell ref="Q14:Q15"/>
    <mergeCell ref="Q19:Q20"/>
    <mergeCell ref="Q21:Q27"/>
    <mergeCell ref="F34:H34"/>
    <mergeCell ref="N28:N31"/>
    <mergeCell ref="O28:O31"/>
    <mergeCell ref="A32:H32"/>
    <mergeCell ref="P9:P27"/>
    <mergeCell ref="P28:P31"/>
    <mergeCell ref="N9:N10"/>
    <mergeCell ref="O9:O10"/>
    <mergeCell ref="N11:N12"/>
    <mergeCell ref="O14:O15"/>
    <mergeCell ref="N19:N20"/>
    <mergeCell ref="H21:H27"/>
    <mergeCell ref="F15:F18"/>
    <mergeCell ref="H11:H12"/>
    <mergeCell ref="N21:N27"/>
    <mergeCell ref="O21:O27"/>
    <mergeCell ref="M21:M27"/>
    <mergeCell ref="O19:O20"/>
    <mergeCell ref="Q28:Q31"/>
    <mergeCell ref="H28:H31"/>
    <mergeCell ref="M28:M31"/>
    <mergeCell ref="H19:H20"/>
    <mergeCell ref="M14:M15"/>
    <mergeCell ref="H6:H8"/>
    <mergeCell ref="B9:B20"/>
    <mergeCell ref="N6:O7"/>
    <mergeCell ref="B28:B31"/>
    <mergeCell ref="A9:A31"/>
    <mergeCell ref="H9:H10"/>
    <mergeCell ref="M9:M10"/>
    <mergeCell ref="C15:C18"/>
    <mergeCell ref="D15:D18"/>
    <mergeCell ref="E15:E18"/>
    <mergeCell ref="M19:M20"/>
    <mergeCell ref="J7:K7"/>
    <mergeCell ref="O11:O12"/>
    <mergeCell ref="N14:N15"/>
    <mergeCell ref="M11:M12"/>
    <mergeCell ref="L7:L8"/>
    <mergeCell ref="B21:B25"/>
    <mergeCell ref="G6:G8"/>
    <mergeCell ref="G9:G31"/>
    <mergeCell ref="F6:F8"/>
    <mergeCell ref="B26:B27"/>
    <mergeCell ref="I6:L6"/>
    <mergeCell ref="I7:I8"/>
    <mergeCell ref="B6:B8"/>
    <mergeCell ref="D6:D8"/>
    <mergeCell ref="H14:H15"/>
    <mergeCell ref="Q6:Q8"/>
    <mergeCell ref="P6:P8"/>
    <mergeCell ref="A1:C1"/>
    <mergeCell ref="A2:C2"/>
    <mergeCell ref="A3:C3"/>
    <mergeCell ref="A4:C4"/>
    <mergeCell ref="A6:A8"/>
    <mergeCell ref="M6:M8"/>
    <mergeCell ref="E6:E7"/>
    <mergeCell ref="C6:C8"/>
  </mergeCells>
  <printOptions/>
  <pageMargins left="1.4" right="0.16" top="0.67" bottom="0.57" header="0" footer="0"/>
  <pageSetup horizontalDpi="600" verticalDpi="600" orientation="landscape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2009-12-17T22:07:39Z</cp:lastPrinted>
  <dcterms:created xsi:type="dcterms:W3CDTF">2009-09-17T12:58:16Z</dcterms:created>
  <dcterms:modified xsi:type="dcterms:W3CDTF">2011-04-26T20:50:07Z</dcterms:modified>
  <cp:category/>
  <cp:version/>
  <cp:contentType/>
  <cp:contentStatus/>
</cp:coreProperties>
</file>