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'PPRM'!$A$1:$Q$31</definedName>
    <definedName name="_xlnm.Print_Titles" localSheetId="0">'PPRM'!$1:$8</definedName>
  </definedNames>
  <calcPr fullCalcOnLoad="1"/>
</workbook>
</file>

<file path=xl/sharedStrings.xml><?xml version="1.0" encoding="utf-8"?>
<sst xmlns="http://schemas.openxmlformats.org/spreadsheetml/2006/main" count="74" uniqueCount="69">
  <si>
    <t>PLAN INDICATIVO 2008 -2011</t>
  </si>
  <si>
    <t>EJE ESTRATEGICO CULTURA Y DEPORTE</t>
  </si>
  <si>
    <t>PROGRAMA INFRAESTRUCTURA PARA EL DEPORTE Y LA RECREACION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</si>
  <si>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</si>
  <si>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</si>
  <si>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</si>
  <si>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</si>
  <si>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</si>
  <si>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</si>
  <si>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</si>
  <si>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</si>
  <si>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</si>
  <si>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</si>
  <si>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</si>
  <si>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</si>
  <si>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</si>
  <si>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</si>
  <si>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Deficiencia en la infraestructura física de los escenarios deportivos y recreativos urbanos y rurales del Municipio</t>
  </si>
  <si>
    <t>Mejorar la oferta de espacios e infraestructura para el fomento de la educación física, la recreación, el deporte y uso adecuado de tiempo libre.</t>
  </si>
  <si>
    <t>Mejoramiento de la unidad deportiva y recreativa UDRA</t>
  </si>
  <si>
    <t>Mejoramiento de la unidad deportiva, recreativa y cultural de Catambuco</t>
  </si>
  <si>
    <t xml:space="preserve">Se construirá en un 100% la Unidad deportiva, Recreativa y Cultural de Catambuco con un área total de 8.400 m2 </t>
  </si>
  <si>
    <t>Porcentaje de construcción de la Unidad deportiva, Recreativa y Cultural de Catambuco</t>
  </si>
  <si>
    <t>Mantenimiento, mejoramiento y/o construcción de escenarios deportivos rurales.</t>
  </si>
  <si>
    <t>Se mantendrá, mejorará y/o construirá 8.700 m2 de escenarios deportivos rurales</t>
  </si>
  <si>
    <t>Metros cuadrados  construidos, mejorados y/o con mantenimiento de escenarios deportivos rurales</t>
  </si>
  <si>
    <t>Mantenimiento, mejoramiento y/o construcción de escenarios deportivos urbanos</t>
  </si>
  <si>
    <t>Se mantendrá, mejorará y/o construirá 20.600 m2 de escenarios deportivos Urbanos</t>
  </si>
  <si>
    <t>Metros cuadrados  construidos, mejorados y/o con mantenimiento de escenarios deportivos urbanos.</t>
  </si>
  <si>
    <t>Construcción, dotación y terminación de escenarios deportivos, recreativos y ambientales de cobertura comunal</t>
  </si>
  <si>
    <t>OBSERVACIONES</t>
  </si>
  <si>
    <t>TOTALES</t>
  </si>
  <si>
    <t>Costo por meta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</si>
  <si>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</si>
  <si>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</si>
  <si>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</si>
  <si>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</si>
  <si>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</si>
  <si>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RECURSOS ASIGNADOS</t>
  </si>
  <si>
    <t>Metros cuadrados  mejorados  y con mantenimiento de la Unidad Deportiva Recreativa y Ambiental de Obonuco.</t>
  </si>
  <si>
    <t>$3,000,000,000 (Incluye: $900 millones SGP; $100 millones otros recursos; $2000 millones gestión cofinanciación nacional)</t>
  </si>
  <si>
    <t>Construcción segunda fase Pista atletica sintetica en la UDRA</t>
  </si>
  <si>
    <t>COLDEPORTES</t>
  </si>
  <si>
    <t>Construcción de coliseo unidad deportiva Catambuco</t>
  </si>
  <si>
    <t>Compra de lote para construcción de polideportivo en la vereda de Buesaquillo Alto corregimiento de Buesaquillo</t>
  </si>
  <si>
    <t>Adecuación de polideportivo en la vereda San José de Catambuco</t>
  </si>
  <si>
    <t>Construcción cerramiento de proteccion cancha de futbol sobre la escombrera.</t>
  </si>
  <si>
    <t>Cierre y muro de contencion de polideportivo barrio Popular comuna 3</t>
  </si>
  <si>
    <t>Construcción del polideportivo vereda Alto Arrayán corregimiento La Caldera. Municipio de Pasto.</t>
  </si>
  <si>
    <t>Mantenimiento de polideportivo barrios del sur comuna 1</t>
  </si>
  <si>
    <t>Mejoramiento de cancha de fútbol  Barrio Corazón de Jesús comuna 11 . Municipio de Pasto.</t>
  </si>
  <si>
    <t>Adecuación para la primera fase de la construcción de la cancha de fútbol 5 en el barrio Lorenzo de Aldana comuna 4</t>
  </si>
  <si>
    <t>Mejoramiento y ampliacion de polideportivo barrio Panoramico II comuna 8</t>
  </si>
  <si>
    <t>Construccion de polideportivo barrio 12 de Octubre I etapa comuna 4</t>
  </si>
  <si>
    <t>Cofinanciación para compra de predio para construcción de cancha de chaza Vereda Casapamba corregimiento El Encano</t>
  </si>
  <si>
    <t>ING. HAROLD F. TORRES JOJOA</t>
  </si>
  <si>
    <t>Realizaremos el mejoramiento y mantenimiento en 19.300 m2 de la Unidad Deportiva Recreativa y Ambiental de Obonuco UDRA</t>
  </si>
  <si>
    <t xml:space="preserve">Se dotara construirá, mantendrá  y mejorará 11.200 metros cuadrados de escenarios deportivos y recreativos de cobertura comunal </t>
  </si>
  <si>
    <t>Metros cuadrados  construidos, con mantenimiento, mejorados  y dotados de escenarios  deportivos y recreativos de cobertura comunal.</t>
  </si>
  <si>
    <r>
      <t xml:space="preserve">Apoyo técnico y logístico para la preinversión, contratación y ejecución de los proyectos de infraestructura deportiva urbana y rural del Municipio de Pasto. </t>
    </r>
    <r>
      <rPr>
        <b/>
        <sz val="8"/>
        <color indexed="10"/>
        <rFont val="Century Gothic"/>
        <family val="2"/>
      </rPr>
      <t xml:space="preserve">2011520010029
</t>
    </r>
  </si>
  <si>
    <r>
      <t xml:space="preserve">Adecuación y mejoramiento de polideportivo barrio Carolina 2. Municipio de Pasto. </t>
    </r>
    <r>
      <rPr>
        <b/>
        <sz val="8"/>
        <color indexed="10"/>
        <rFont val="Century Gothic"/>
        <family val="2"/>
      </rPr>
      <t>2011520010105</t>
    </r>
  </si>
  <si>
    <r>
      <t xml:space="preserve">Compra de lote para la construcción de polideportivo en la vereda San Felipe, corregimiento de Obonuco, municipio de Pasto.  </t>
    </r>
    <r>
      <rPr>
        <b/>
        <sz val="8"/>
        <color indexed="10"/>
        <rFont val="Century Gothic"/>
        <family val="2"/>
      </rPr>
      <t>2011520010106</t>
    </r>
  </si>
  <si>
    <r>
      <t xml:space="preserve">Adecuación zona deportiva y recreativa barrio Quito López II, comuna 2, Municipio de Pasto. </t>
    </r>
    <r>
      <rPr>
        <b/>
        <sz val="8"/>
        <color indexed="10"/>
        <rFont val="Century Gothic"/>
        <family val="2"/>
      </rPr>
      <t>2011520010108</t>
    </r>
  </si>
  <si>
    <r>
      <t xml:space="preserve">Cosntrucción polideportivo barrio María Isabel comuna </t>
    </r>
    <r>
      <rPr>
        <b/>
        <sz val="8"/>
        <color indexed="10"/>
        <rFont val="Century Gothic"/>
        <family val="2"/>
      </rPr>
      <t>2011520010109</t>
    </r>
  </si>
  <si>
    <r>
      <t xml:space="preserve">Construcción de la pista atlética en material sintético en la Unidad Deportiva, Recreativa y Ambiental Obonuco. Municipio de Pasto.
</t>
    </r>
    <r>
      <rPr>
        <b/>
        <sz val="8"/>
        <color indexed="10"/>
        <rFont val="Century Gothic"/>
        <family val="2"/>
      </rPr>
      <t>2009520010153</t>
    </r>
  </si>
  <si>
    <r>
      <t xml:space="preserve">Construcción de polideportivo barrio La Floresta. Municipio de Pasto. </t>
    </r>
    <r>
      <rPr>
        <b/>
        <sz val="8"/>
        <color indexed="10"/>
        <rFont val="Century Gothic"/>
        <family val="2"/>
      </rPr>
      <t>2010520010103</t>
    </r>
  </si>
  <si>
    <t>Valor adicional a proyecto.</t>
  </si>
  <si>
    <r>
      <t xml:space="preserve"> Adecuación y mejoramiento de la zona deportiva en el barrio San Vicente de la comuna 8 del Municipio de Pasto. </t>
    </r>
    <r>
      <rPr>
        <b/>
        <sz val="8"/>
        <color indexed="10"/>
        <rFont val="Century Gothic"/>
        <family val="2"/>
      </rPr>
      <t>2011520010123</t>
    </r>
  </si>
  <si>
    <r>
      <t xml:space="preserve">Adecuación y mejoramiento de la zona deportiva del barrio Quillasinga de la Comuna 6 del Municipio de Pasto. </t>
    </r>
    <r>
      <rPr>
        <b/>
        <sz val="8"/>
        <color indexed="10"/>
        <rFont val="Century Gothic"/>
        <family val="2"/>
      </rPr>
      <t>2011520010122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</si>
</sst>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_(&quot;$&quot;\ * #,##0_);_(&quot;$&quot;\ * \(#,##0\);_(&quot;$&quot;\ * &quot;-&quot;??_);_(@_)"/>
    <numFmt numFmtId="185" formatCode="_([$$-240A]\ * #,##0_);_([$$-240A]\ * \(#,##0\);_([$$-240A]\ 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2" fillId="33" borderId="0" xfId="51" applyFont="1" applyFill="1" applyAlignment="1">
      <alignment horizontal="left" vertical="center" wrapText="1"/>
      <protection/>
    </xf>
    <xf numFmtId="0" fontId="3" fillId="33" borderId="0" xfId="51" applyFont="1" applyFill="1" applyAlignment="1">
      <alignment vertical="center" wrapText="1"/>
      <protection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3" fillId="0" borderId="0" xfId="46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9" fontId="3" fillId="0" borderId="11" xfId="5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2" fillId="34" borderId="13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17" fontId="5" fillId="36" borderId="11" xfId="0" applyNumberFormat="1" applyFont="1" applyFill="1" applyBorder="1" applyAlignment="1" quotePrefix="1">
      <alignment horizontal="center" vertical="center" wrapText="1"/>
    </xf>
    <xf numFmtId="17" fontId="5" fillId="36" borderId="12" xfId="0" applyNumberFormat="1" applyFont="1" applyFill="1" applyBorder="1" applyAlignment="1" quotePrefix="1">
      <alignment horizontal="center" vertical="center" wrapText="1"/>
    </xf>
    <xf numFmtId="0" fontId="3" fillId="7" borderId="10" xfId="0" applyFont="1" applyFill="1" applyBorder="1" applyAlignment="1">
      <alignment horizontal="justify" vertical="center" wrapText="1"/>
    </xf>
    <xf numFmtId="3" fontId="5" fillId="7" borderId="10" xfId="48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horizontal="center" vertical="center"/>
    </xf>
    <xf numFmtId="17" fontId="5" fillId="7" borderId="10" xfId="0" applyNumberFormat="1" applyFont="1" applyFill="1" applyBorder="1" applyAlignment="1" quotePrefix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justify" vertical="center" wrapText="1"/>
    </xf>
    <xf numFmtId="3" fontId="5" fillId="7" borderId="11" xfId="48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5" fillId="7" borderId="11" xfId="0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 quotePrefix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justify" vertical="center" wrapText="1"/>
    </xf>
    <xf numFmtId="3" fontId="6" fillId="7" borderId="11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 wrapText="1"/>
    </xf>
    <xf numFmtId="0" fontId="43" fillId="7" borderId="11" xfId="0" applyFont="1" applyFill="1" applyBorder="1" applyAlignment="1">
      <alignment horizontal="justify" wrapText="1"/>
    </xf>
    <xf numFmtId="0" fontId="3" fillId="36" borderId="11" xfId="0" applyFont="1" applyFill="1" applyBorder="1" applyAlignment="1">
      <alignment horizontal="justify" vertical="center" wrapText="1"/>
    </xf>
    <xf numFmtId="3" fontId="5" fillId="36" borderId="11" xfId="48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justify" vertical="center" wrapText="1"/>
    </xf>
    <xf numFmtId="3" fontId="6" fillId="36" borderId="11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vertical="center" wrapText="1"/>
    </xf>
    <xf numFmtId="3" fontId="4" fillId="36" borderId="11" xfId="0" applyNumberFormat="1" applyFont="1" applyFill="1" applyBorder="1" applyAlignment="1">
      <alignment horizontal="justify" vertical="center" wrapText="1"/>
    </xf>
    <xf numFmtId="0" fontId="43" fillId="36" borderId="11" xfId="0" applyFont="1" applyFill="1" applyBorder="1" applyAlignment="1">
      <alignment horizontal="justify" wrapText="1"/>
    </xf>
    <xf numFmtId="0" fontId="3" fillId="36" borderId="12" xfId="0" applyFont="1" applyFill="1" applyBorder="1" applyAlignment="1">
      <alignment horizontal="justify" vertical="center" wrapText="1"/>
    </xf>
    <xf numFmtId="3" fontId="5" fillId="36" borderId="12" xfId="48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 wrapText="1"/>
    </xf>
    <xf numFmtId="0" fontId="3" fillId="36" borderId="16" xfId="0" applyFont="1" applyFill="1" applyBorder="1" applyAlignment="1">
      <alignment vertical="center" wrapText="1"/>
    </xf>
    <xf numFmtId="3" fontId="7" fillId="37" borderId="17" xfId="48" applyNumberFormat="1" applyFont="1" applyFill="1" applyBorder="1" applyAlignment="1">
      <alignment horizontal="center" vertical="center" wrapText="1"/>
    </xf>
    <xf numFmtId="3" fontId="7" fillId="37" borderId="18" xfId="48" applyNumberFormat="1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wrapText="1"/>
    </xf>
    <xf numFmtId="3" fontId="7" fillId="37" borderId="18" xfId="0" applyNumberFormat="1" applyFont="1" applyFill="1" applyBorder="1" applyAlignment="1">
      <alignment wrapText="1"/>
    </xf>
    <xf numFmtId="3" fontId="7" fillId="37" borderId="19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horizontal="justify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justify" vertical="center" wrapText="1"/>
    </xf>
    <xf numFmtId="3" fontId="5" fillId="7" borderId="20" xfId="48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3" fontId="5" fillId="7" borderId="20" xfId="0" applyNumberFormat="1" applyFont="1" applyFill="1" applyBorder="1" applyAlignment="1">
      <alignment horizontal="center" vertical="center"/>
    </xf>
    <xf numFmtId="17" fontId="5" fillId="7" borderId="20" xfId="0" applyNumberFormat="1" applyFont="1" applyFill="1" applyBorder="1" applyAlignment="1" quotePrefix="1">
      <alignment horizontal="center"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40" borderId="29" xfId="51" applyFont="1" applyFill="1" applyBorder="1" applyAlignment="1">
      <alignment horizontal="center" vertical="center"/>
      <protection/>
    </xf>
    <xf numFmtId="0" fontId="2" fillId="40" borderId="0" xfId="51" applyFont="1" applyFill="1" applyBorder="1" applyAlignment="1">
      <alignment horizontal="center" vertical="center"/>
      <protection/>
    </xf>
    <xf numFmtId="0" fontId="2" fillId="41" borderId="29" xfId="51" applyFont="1" applyFill="1" applyBorder="1" applyAlignment="1">
      <alignment horizontal="center" vertical="center"/>
      <protection/>
    </xf>
    <xf numFmtId="0" fontId="2" fillId="41" borderId="0" xfId="51" applyFont="1" applyFill="1" applyBorder="1" applyAlignment="1">
      <alignment horizontal="center" vertical="center"/>
      <protection/>
    </xf>
    <xf numFmtId="0" fontId="2" fillId="38" borderId="25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9" fontId="3" fillId="35" borderId="31" xfId="0" applyNumberFormat="1" applyFont="1" applyFill="1" applyBorder="1" applyAlignment="1">
      <alignment horizontal="center" vertical="center" wrapText="1"/>
    </xf>
    <xf numFmtId="49" fontId="3" fillId="35" borderId="32" xfId="0" applyNumberFormat="1" applyFont="1" applyFill="1" applyBorder="1" applyAlignment="1">
      <alignment horizontal="center" vertical="center" wrapText="1"/>
    </xf>
    <xf numFmtId="49" fontId="3" fillId="35" borderId="33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5" fillId="7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4"/>
  <sheetViews>
    <sheetView tabSelected="1" zoomScaleSheetLayoutView="100" zoomScalePageLayoutView="0" workbookViewId="0" topLeftCell="D18">
      <selection activeCell="H21" sqref="H21"/>
    </sheetView>
  </sheetViews>
  <sheetFormatPr defaultColWidth="11.421875" defaultRowHeight="12.75"/>
  <cols>
    <col min="1" max="1" width="12.57421875" style="7" customWidth="1"/>
    <col min="2" max="2" width="14.8515625" style="7" customWidth="1"/>
    <col min="3" max="3" width="20.57421875" style="7" customWidth="1"/>
    <col min="4" max="4" width="28.00390625" style="7" customWidth="1"/>
    <col min="5" max="5" width="25.140625" style="7" customWidth="1"/>
    <col min="6" max="6" width="16.421875" style="7" customWidth="1"/>
    <col min="7" max="7" width="17.28125" style="7" customWidth="1"/>
    <col min="8" max="8" width="24.421875" style="7" customWidth="1"/>
    <col min="9" max="9" width="14.140625" style="7" bestFit="1" customWidth="1"/>
    <col min="10" max="10" width="14.421875" style="7" customWidth="1"/>
    <col min="11" max="11" width="12.7109375" style="7" customWidth="1"/>
    <col min="12" max="12" width="14.8515625" style="7" bestFit="1" customWidth="1"/>
    <col min="13" max="13" width="14.28125" style="7" bestFit="1" customWidth="1"/>
    <col min="14" max="14" width="10.140625" style="7" customWidth="1"/>
    <col min="15" max="15" width="10.421875" style="7" customWidth="1"/>
    <col min="16" max="16" width="13.28125" style="7" customWidth="1"/>
    <col min="17" max="17" width="16.421875" style="7" customWidth="1"/>
    <col min="18" max="18" width="11.421875" style="7" customWidth="1"/>
    <col min="19" max="19" width="18.7109375" style="7" bestFit="1" customWidth="1"/>
    <col min="20" max="20" width="20.421875" style="7" customWidth="1"/>
    <col min="21" max="21" width="16.7109375" style="7" bestFit="1" customWidth="1"/>
    <col min="22" max="16384" width="11.421875" style="7" customWidth="1"/>
  </cols>
  <sheetData>
    <row r="1" spans="1:7" s="2" customFormat="1" ht="13.5">
      <c r="A1" s="95" t="s">
        <v>0</v>
      </c>
      <c r="B1" s="96"/>
      <c r="C1" s="96"/>
      <c r="D1" s="96"/>
      <c r="E1" s="1"/>
      <c r="F1" s="1"/>
      <c r="G1" s="1"/>
    </row>
    <row r="2" spans="1:7" s="2" customFormat="1" ht="13.5">
      <c r="A2" s="95" t="s">
        <v>34</v>
      </c>
      <c r="B2" s="96"/>
      <c r="C2" s="96"/>
      <c r="D2" s="96"/>
      <c r="E2" s="1"/>
      <c r="F2" s="1"/>
      <c r="G2" s="1"/>
    </row>
    <row r="3" spans="1:59" s="4" customFormat="1" ht="13.5">
      <c r="A3" s="97" t="s">
        <v>1</v>
      </c>
      <c r="B3" s="98"/>
      <c r="C3" s="98"/>
      <c r="D3" s="98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s="4" customFormat="1" ht="13.5">
      <c r="A4" s="99" t="s">
        <v>2</v>
      </c>
      <c r="B4" s="100"/>
      <c r="C4" s="100"/>
      <c r="D4" s="10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68" s="6" customFormat="1" ht="14.25" thickBot="1">
      <c r="A5" s="5"/>
      <c r="C5" s="5"/>
      <c r="D5" s="5"/>
      <c r="E5" s="5"/>
      <c r="F5" s="5"/>
      <c r="G5" s="5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74" s="6" customFormat="1" ht="13.5">
      <c r="A6" s="101" t="s">
        <v>3</v>
      </c>
      <c r="B6" s="92" t="s">
        <v>4</v>
      </c>
      <c r="C6" s="92" t="s">
        <v>5</v>
      </c>
      <c r="D6" s="89" t="s">
        <v>6</v>
      </c>
      <c r="E6" s="89" t="s">
        <v>7</v>
      </c>
      <c r="F6" s="91" t="s">
        <v>33</v>
      </c>
      <c r="G6" s="91" t="s">
        <v>38</v>
      </c>
      <c r="H6" s="91" t="s">
        <v>8</v>
      </c>
      <c r="I6" s="91" t="s">
        <v>9</v>
      </c>
      <c r="J6" s="91"/>
      <c r="K6" s="91"/>
      <c r="L6" s="91"/>
      <c r="M6" s="105" t="s">
        <v>32</v>
      </c>
      <c r="N6" s="108" t="s">
        <v>35</v>
      </c>
      <c r="O6" s="109"/>
      <c r="P6" s="105" t="s">
        <v>10</v>
      </c>
      <c r="Q6" s="116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8" customFormat="1" ht="13.5">
      <c r="A7" s="102"/>
      <c r="B7" s="93"/>
      <c r="C7" s="93"/>
      <c r="D7" s="90"/>
      <c r="E7" s="90"/>
      <c r="F7" s="87"/>
      <c r="G7" s="87"/>
      <c r="H7" s="87"/>
      <c r="I7" s="87" t="s">
        <v>11</v>
      </c>
      <c r="J7" s="87" t="s">
        <v>12</v>
      </c>
      <c r="K7" s="87"/>
      <c r="L7" s="87" t="s">
        <v>13</v>
      </c>
      <c r="M7" s="106"/>
      <c r="N7" s="110"/>
      <c r="O7" s="111"/>
      <c r="P7" s="106"/>
      <c r="Q7" s="11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8" customFormat="1" ht="27.75" thickBot="1">
      <c r="A8" s="103"/>
      <c r="B8" s="94"/>
      <c r="C8" s="94"/>
      <c r="D8" s="104"/>
      <c r="E8" s="22" t="s">
        <v>14</v>
      </c>
      <c r="F8" s="88"/>
      <c r="G8" s="88"/>
      <c r="H8" s="88"/>
      <c r="I8" s="88"/>
      <c r="J8" s="23" t="s">
        <v>15</v>
      </c>
      <c r="K8" s="23" t="s">
        <v>16</v>
      </c>
      <c r="L8" s="88"/>
      <c r="M8" s="107"/>
      <c r="N8" s="23" t="s">
        <v>36</v>
      </c>
      <c r="O8" s="23" t="s">
        <v>37</v>
      </c>
      <c r="P8" s="107"/>
      <c r="Q8" s="1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8" s="14" customFormat="1" ht="54">
      <c r="A9" s="79" t="s">
        <v>17</v>
      </c>
      <c r="B9" s="83" t="s">
        <v>18</v>
      </c>
      <c r="C9" s="9" t="s">
        <v>19</v>
      </c>
      <c r="D9" s="9" t="s">
        <v>56</v>
      </c>
      <c r="E9" s="9" t="s">
        <v>39</v>
      </c>
      <c r="F9" s="10">
        <v>1900</v>
      </c>
      <c r="G9" s="112" t="s">
        <v>40</v>
      </c>
      <c r="H9" s="26" t="s">
        <v>41</v>
      </c>
      <c r="I9" s="27">
        <v>175000000</v>
      </c>
      <c r="J9" s="27">
        <v>1575000000</v>
      </c>
      <c r="K9" s="28" t="s">
        <v>42</v>
      </c>
      <c r="L9" s="27">
        <f>+J9+I9</f>
        <v>1750000000</v>
      </c>
      <c r="M9" s="29">
        <f>L9</f>
        <v>1750000000</v>
      </c>
      <c r="N9" s="30">
        <v>40695</v>
      </c>
      <c r="O9" s="30">
        <v>40908</v>
      </c>
      <c r="P9" s="31" t="s">
        <v>55</v>
      </c>
      <c r="Q9" s="32"/>
      <c r="R9" s="11"/>
      <c r="S9" s="12"/>
      <c r="T9" s="12"/>
      <c r="U9" s="1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s="14" customFormat="1" ht="93.75">
      <c r="A10" s="80"/>
      <c r="B10" s="84"/>
      <c r="C10" s="65"/>
      <c r="D10" s="65"/>
      <c r="E10" s="65"/>
      <c r="F10" s="66"/>
      <c r="G10" s="113"/>
      <c r="H10" s="67" t="s">
        <v>64</v>
      </c>
      <c r="I10" s="68">
        <v>2727446409</v>
      </c>
      <c r="J10" s="68"/>
      <c r="K10" s="69"/>
      <c r="L10" s="68">
        <f>J10+I10</f>
        <v>2727446409</v>
      </c>
      <c r="M10" s="70"/>
      <c r="N10" s="71"/>
      <c r="O10" s="71"/>
      <c r="P10" s="72"/>
      <c r="Q10" s="73"/>
      <c r="R10" s="11"/>
      <c r="S10" s="12"/>
      <c r="T10" s="12"/>
      <c r="U10" s="1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s="14" customFormat="1" ht="54">
      <c r="A11" s="81"/>
      <c r="B11" s="85"/>
      <c r="C11" s="15" t="s">
        <v>20</v>
      </c>
      <c r="D11" s="15" t="s">
        <v>21</v>
      </c>
      <c r="E11" s="15" t="s">
        <v>22</v>
      </c>
      <c r="F11" s="16">
        <v>0.25</v>
      </c>
      <c r="G11" s="114"/>
      <c r="H11" s="43" t="s">
        <v>43</v>
      </c>
      <c r="I11" s="44">
        <v>120000000</v>
      </c>
      <c r="J11" s="44">
        <v>1080000000</v>
      </c>
      <c r="K11" s="45" t="s">
        <v>42</v>
      </c>
      <c r="L11" s="44">
        <f>+J11+I11</f>
        <v>1200000000</v>
      </c>
      <c r="M11" s="46">
        <f>L11</f>
        <v>1200000000</v>
      </c>
      <c r="N11" s="24">
        <v>40695</v>
      </c>
      <c r="O11" s="24">
        <v>40908</v>
      </c>
      <c r="P11" s="47" t="s">
        <v>55</v>
      </c>
      <c r="Q11" s="48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s="14" customFormat="1" ht="67.5">
      <c r="A12" s="81"/>
      <c r="B12" s="85"/>
      <c r="C12" s="74" t="s">
        <v>23</v>
      </c>
      <c r="D12" s="74" t="s">
        <v>24</v>
      </c>
      <c r="E12" s="74" t="s">
        <v>25</v>
      </c>
      <c r="F12" s="75">
        <v>1500</v>
      </c>
      <c r="G12" s="114"/>
      <c r="H12" s="39" t="s">
        <v>44</v>
      </c>
      <c r="I12" s="40">
        <v>15000000</v>
      </c>
      <c r="J12" s="34"/>
      <c r="K12" s="35"/>
      <c r="L12" s="34">
        <f aca="true" t="shared" si="0" ref="L12:L21">+J12+I12</f>
        <v>15000000</v>
      </c>
      <c r="M12" s="120">
        <f>SUM(L12:L16)</f>
        <v>98918000</v>
      </c>
      <c r="N12" s="37">
        <v>40544</v>
      </c>
      <c r="O12" s="37">
        <v>40695</v>
      </c>
      <c r="P12" s="119" t="s">
        <v>55</v>
      </c>
      <c r="Q12" s="3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s="14" customFormat="1" ht="81">
      <c r="A13" s="81"/>
      <c r="B13" s="85"/>
      <c r="C13" s="74"/>
      <c r="D13" s="74"/>
      <c r="E13" s="74"/>
      <c r="F13" s="75"/>
      <c r="G13" s="114"/>
      <c r="H13" s="49" t="s">
        <v>61</v>
      </c>
      <c r="I13" s="50">
        <v>27918000</v>
      </c>
      <c r="J13" s="44"/>
      <c r="K13" s="45"/>
      <c r="L13" s="44">
        <f t="shared" si="0"/>
        <v>27918000</v>
      </c>
      <c r="M13" s="120"/>
      <c r="N13" s="24">
        <v>40544</v>
      </c>
      <c r="O13" s="24">
        <v>40695</v>
      </c>
      <c r="P13" s="119"/>
      <c r="Q13" s="4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14" customFormat="1" ht="67.5">
      <c r="A14" s="81"/>
      <c r="B14" s="85"/>
      <c r="C14" s="74"/>
      <c r="D14" s="74"/>
      <c r="E14" s="74"/>
      <c r="F14" s="75"/>
      <c r="G14" s="114"/>
      <c r="H14" s="39" t="s">
        <v>54</v>
      </c>
      <c r="I14" s="40">
        <v>7000000</v>
      </c>
      <c r="J14" s="34"/>
      <c r="K14" s="35"/>
      <c r="L14" s="34">
        <f t="shared" si="0"/>
        <v>7000000</v>
      </c>
      <c r="M14" s="120"/>
      <c r="N14" s="37">
        <v>40544</v>
      </c>
      <c r="O14" s="37">
        <v>40695</v>
      </c>
      <c r="P14" s="119"/>
      <c r="Q14" s="38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14" customFormat="1" ht="40.5">
      <c r="A15" s="81"/>
      <c r="B15" s="85"/>
      <c r="C15" s="74"/>
      <c r="D15" s="74"/>
      <c r="E15" s="74"/>
      <c r="F15" s="75"/>
      <c r="G15" s="114"/>
      <c r="H15" s="49" t="s">
        <v>45</v>
      </c>
      <c r="I15" s="50">
        <v>8000000</v>
      </c>
      <c r="J15" s="44"/>
      <c r="K15" s="45"/>
      <c r="L15" s="44">
        <f t="shared" si="0"/>
        <v>8000000</v>
      </c>
      <c r="M15" s="120"/>
      <c r="N15" s="24">
        <v>40544</v>
      </c>
      <c r="O15" s="24">
        <v>40695</v>
      </c>
      <c r="P15" s="119"/>
      <c r="Q15" s="48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14" customFormat="1" ht="54">
      <c r="A16" s="81"/>
      <c r="B16" s="85"/>
      <c r="C16" s="74"/>
      <c r="D16" s="74"/>
      <c r="E16" s="74"/>
      <c r="F16" s="75"/>
      <c r="G16" s="114"/>
      <c r="H16" s="39" t="s">
        <v>48</v>
      </c>
      <c r="I16" s="40">
        <f>27000000+14000000</f>
        <v>41000000</v>
      </c>
      <c r="J16" s="34"/>
      <c r="K16" s="35"/>
      <c r="L16" s="34">
        <f t="shared" si="0"/>
        <v>41000000</v>
      </c>
      <c r="M16" s="120"/>
      <c r="N16" s="37">
        <v>40544</v>
      </c>
      <c r="O16" s="37">
        <v>40695</v>
      </c>
      <c r="P16" s="119"/>
      <c r="Q16" s="4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4" customFormat="1" ht="108">
      <c r="A17" s="81"/>
      <c r="B17" s="85"/>
      <c r="C17" s="74" t="s">
        <v>26</v>
      </c>
      <c r="D17" s="74" t="s">
        <v>27</v>
      </c>
      <c r="E17" s="74" t="s">
        <v>28</v>
      </c>
      <c r="F17" s="75">
        <v>3000</v>
      </c>
      <c r="G17" s="114"/>
      <c r="H17" s="43" t="s">
        <v>59</v>
      </c>
      <c r="I17" s="46">
        <v>70900000</v>
      </c>
      <c r="J17" s="44"/>
      <c r="K17" s="45"/>
      <c r="L17" s="44">
        <f t="shared" si="0"/>
        <v>70900000</v>
      </c>
      <c r="M17" s="120">
        <f>SUM(L17:L29)</f>
        <v>662082008</v>
      </c>
      <c r="N17" s="24">
        <v>40563</v>
      </c>
      <c r="O17" s="24">
        <v>40908</v>
      </c>
      <c r="P17" s="119" t="s">
        <v>55</v>
      </c>
      <c r="Q17" s="5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14" customFormat="1" ht="53.25">
      <c r="A18" s="81"/>
      <c r="B18" s="85"/>
      <c r="C18" s="74"/>
      <c r="D18" s="74"/>
      <c r="E18" s="74"/>
      <c r="F18" s="75"/>
      <c r="G18" s="114"/>
      <c r="H18" s="43" t="s">
        <v>65</v>
      </c>
      <c r="I18" s="46">
        <v>48475316</v>
      </c>
      <c r="J18" s="44"/>
      <c r="K18" s="45"/>
      <c r="L18" s="44">
        <f t="shared" si="0"/>
        <v>48475316</v>
      </c>
      <c r="M18" s="120"/>
      <c r="N18" s="24">
        <v>40563</v>
      </c>
      <c r="O18" s="24">
        <v>40908</v>
      </c>
      <c r="P18" s="119"/>
      <c r="Q18" s="51" t="s">
        <v>66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14" customFormat="1" ht="40.5">
      <c r="A19" s="81"/>
      <c r="B19" s="85"/>
      <c r="C19" s="74"/>
      <c r="D19" s="74"/>
      <c r="E19" s="74"/>
      <c r="F19" s="75"/>
      <c r="G19" s="114"/>
      <c r="H19" s="33" t="s">
        <v>49</v>
      </c>
      <c r="I19" s="36">
        <v>5000000</v>
      </c>
      <c r="J19" s="34"/>
      <c r="K19" s="35"/>
      <c r="L19" s="34">
        <f t="shared" si="0"/>
        <v>5000000</v>
      </c>
      <c r="M19" s="120"/>
      <c r="N19" s="37">
        <v>40544</v>
      </c>
      <c r="O19" s="37">
        <v>40695</v>
      </c>
      <c r="P19" s="119"/>
      <c r="Q19" s="4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14" customFormat="1" ht="54">
      <c r="A20" s="81"/>
      <c r="B20" s="85"/>
      <c r="C20" s="74"/>
      <c r="D20" s="74"/>
      <c r="E20" s="74"/>
      <c r="F20" s="75"/>
      <c r="G20" s="114"/>
      <c r="H20" s="52" t="s">
        <v>60</v>
      </c>
      <c r="I20" s="46">
        <v>66037140</v>
      </c>
      <c r="J20" s="44"/>
      <c r="K20" s="45"/>
      <c r="L20" s="44">
        <f t="shared" si="0"/>
        <v>66037140</v>
      </c>
      <c r="M20" s="120"/>
      <c r="N20" s="24">
        <v>40544</v>
      </c>
      <c r="O20" s="24">
        <v>40695</v>
      </c>
      <c r="P20" s="119"/>
      <c r="Q20" s="5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s="14" customFormat="1" ht="67.5">
      <c r="A21" s="81"/>
      <c r="B21" s="85"/>
      <c r="C21" s="74"/>
      <c r="D21" s="74"/>
      <c r="E21" s="74"/>
      <c r="F21" s="75"/>
      <c r="G21" s="114"/>
      <c r="H21" s="33" t="s">
        <v>68</v>
      </c>
      <c r="I21" s="36">
        <v>44936774</v>
      </c>
      <c r="J21" s="34"/>
      <c r="K21" s="35"/>
      <c r="L21" s="34">
        <f t="shared" si="0"/>
        <v>44936774</v>
      </c>
      <c r="M21" s="120"/>
      <c r="N21" s="37">
        <v>40544</v>
      </c>
      <c r="O21" s="37">
        <v>40695</v>
      </c>
      <c r="P21" s="119"/>
      <c r="Q21" s="4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s="14" customFormat="1" ht="54">
      <c r="A22" s="81"/>
      <c r="B22" s="85"/>
      <c r="C22" s="74"/>
      <c r="D22" s="74"/>
      <c r="E22" s="74"/>
      <c r="F22" s="75"/>
      <c r="G22" s="114"/>
      <c r="H22" s="52" t="s">
        <v>50</v>
      </c>
      <c r="I22" s="46">
        <v>60000000</v>
      </c>
      <c r="J22" s="44"/>
      <c r="K22" s="45"/>
      <c r="L22" s="44">
        <f aca="true" t="shared" si="1" ref="L22:L30">+J22+I22</f>
        <v>60000000</v>
      </c>
      <c r="M22" s="120"/>
      <c r="N22" s="24">
        <v>40695</v>
      </c>
      <c r="O22" s="24">
        <v>40908</v>
      </c>
      <c r="P22" s="119"/>
      <c r="Q22" s="5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s="14" customFormat="1" ht="54">
      <c r="A23" s="81"/>
      <c r="B23" s="85"/>
      <c r="C23" s="74"/>
      <c r="D23" s="74"/>
      <c r="E23" s="74"/>
      <c r="F23" s="75"/>
      <c r="G23" s="114"/>
      <c r="H23" s="39" t="s">
        <v>62</v>
      </c>
      <c r="I23" s="36">
        <v>65624957</v>
      </c>
      <c r="J23" s="34"/>
      <c r="K23" s="35"/>
      <c r="L23" s="34">
        <f t="shared" si="1"/>
        <v>65624957</v>
      </c>
      <c r="M23" s="120"/>
      <c r="N23" s="37">
        <v>40695</v>
      </c>
      <c r="O23" s="37">
        <v>40908</v>
      </c>
      <c r="P23" s="119"/>
      <c r="Q23" s="4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4" customFormat="1" ht="40.5">
      <c r="A24" s="81"/>
      <c r="B24" s="85"/>
      <c r="C24" s="74"/>
      <c r="D24" s="74"/>
      <c r="E24" s="74"/>
      <c r="F24" s="75"/>
      <c r="G24" s="114"/>
      <c r="H24" s="49" t="s">
        <v>47</v>
      </c>
      <c r="I24" s="46">
        <v>30000000</v>
      </c>
      <c r="J24" s="44"/>
      <c r="K24" s="45"/>
      <c r="L24" s="44">
        <f t="shared" si="1"/>
        <v>30000000</v>
      </c>
      <c r="M24" s="120"/>
      <c r="N24" s="24">
        <v>40695</v>
      </c>
      <c r="O24" s="24">
        <v>40908</v>
      </c>
      <c r="P24" s="119"/>
      <c r="Q24" s="5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s="14" customFormat="1" ht="67.5">
      <c r="A25" s="81"/>
      <c r="B25" s="85"/>
      <c r="C25" s="74"/>
      <c r="D25" s="74"/>
      <c r="E25" s="74"/>
      <c r="F25" s="75"/>
      <c r="G25" s="114"/>
      <c r="H25" s="39" t="s">
        <v>67</v>
      </c>
      <c r="I25" s="36">
        <v>70795843</v>
      </c>
      <c r="J25" s="34"/>
      <c r="K25" s="35"/>
      <c r="L25" s="34">
        <f t="shared" si="1"/>
        <v>70795843</v>
      </c>
      <c r="M25" s="120"/>
      <c r="N25" s="37">
        <v>40695</v>
      </c>
      <c r="O25" s="37">
        <v>40908</v>
      </c>
      <c r="P25" s="119"/>
      <c r="Q25" s="4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s="14" customFormat="1" ht="40.5">
      <c r="A26" s="81"/>
      <c r="B26" s="85"/>
      <c r="C26" s="74"/>
      <c r="D26" s="74"/>
      <c r="E26" s="74"/>
      <c r="F26" s="75"/>
      <c r="G26" s="114"/>
      <c r="H26" s="49" t="s">
        <v>52</v>
      </c>
      <c r="I26" s="46">
        <v>63300000</v>
      </c>
      <c r="J26" s="44"/>
      <c r="K26" s="45"/>
      <c r="L26" s="44">
        <f t="shared" si="1"/>
        <v>63300000</v>
      </c>
      <c r="M26" s="120"/>
      <c r="N26" s="24">
        <v>40695</v>
      </c>
      <c r="O26" s="24">
        <v>40908</v>
      </c>
      <c r="P26" s="119"/>
      <c r="Q26" s="5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s="14" customFormat="1" ht="67.5">
      <c r="A27" s="81"/>
      <c r="B27" s="85"/>
      <c r="C27" s="74"/>
      <c r="D27" s="74"/>
      <c r="E27" s="74"/>
      <c r="F27" s="75"/>
      <c r="G27" s="114"/>
      <c r="H27" s="42" t="s">
        <v>51</v>
      </c>
      <c r="I27" s="36">
        <v>50000000</v>
      </c>
      <c r="J27" s="34"/>
      <c r="K27" s="35"/>
      <c r="L27" s="34">
        <f t="shared" si="1"/>
        <v>50000000</v>
      </c>
      <c r="M27" s="120"/>
      <c r="N27" s="37">
        <v>40695</v>
      </c>
      <c r="O27" s="37">
        <v>40908</v>
      </c>
      <c r="P27" s="119"/>
      <c r="Q27" s="4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s="14" customFormat="1" ht="40.5">
      <c r="A28" s="81"/>
      <c r="B28" s="85"/>
      <c r="C28" s="74"/>
      <c r="D28" s="74"/>
      <c r="E28" s="74"/>
      <c r="F28" s="75"/>
      <c r="G28" s="114"/>
      <c r="H28" s="53" t="s">
        <v>53</v>
      </c>
      <c r="I28" s="46">
        <v>35000000</v>
      </c>
      <c r="J28" s="44"/>
      <c r="K28" s="45"/>
      <c r="L28" s="44">
        <f t="shared" si="1"/>
        <v>35000000</v>
      </c>
      <c r="M28" s="120"/>
      <c r="N28" s="24">
        <v>40695</v>
      </c>
      <c r="O28" s="24">
        <v>40908</v>
      </c>
      <c r="P28" s="119"/>
      <c r="Q28" s="5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s="14" customFormat="1" ht="39.75">
      <c r="A29" s="81"/>
      <c r="B29" s="85"/>
      <c r="C29" s="74"/>
      <c r="D29" s="74"/>
      <c r="E29" s="74"/>
      <c r="F29" s="75"/>
      <c r="G29" s="114"/>
      <c r="H29" s="39" t="s">
        <v>63</v>
      </c>
      <c r="I29" s="36">
        <v>52011978</v>
      </c>
      <c r="J29" s="34"/>
      <c r="K29" s="35"/>
      <c r="L29" s="34">
        <f t="shared" si="1"/>
        <v>52011978</v>
      </c>
      <c r="M29" s="120"/>
      <c r="N29" s="37">
        <v>40695</v>
      </c>
      <c r="O29" s="37">
        <v>40908</v>
      </c>
      <c r="P29" s="119"/>
      <c r="Q29" s="4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s="14" customFormat="1" ht="81.75" thickBot="1">
      <c r="A30" s="82"/>
      <c r="B30" s="86"/>
      <c r="C30" s="17" t="s">
        <v>29</v>
      </c>
      <c r="D30" s="18" t="s">
        <v>57</v>
      </c>
      <c r="E30" s="18" t="s">
        <v>58</v>
      </c>
      <c r="F30" s="19">
        <v>2000</v>
      </c>
      <c r="G30" s="115"/>
      <c r="H30" s="54" t="s">
        <v>46</v>
      </c>
      <c r="I30" s="55">
        <v>8202477</v>
      </c>
      <c r="J30" s="55"/>
      <c r="K30" s="56"/>
      <c r="L30" s="55">
        <f t="shared" si="1"/>
        <v>8202477</v>
      </c>
      <c r="M30" s="57">
        <f>L30</f>
        <v>8202477</v>
      </c>
      <c r="N30" s="25">
        <v>40695</v>
      </c>
      <c r="O30" s="25">
        <v>40908</v>
      </c>
      <c r="P30" s="58" t="s">
        <v>55</v>
      </c>
      <c r="Q30" s="59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13" ht="16.5" thickBot="1">
      <c r="A31" s="76" t="s">
        <v>31</v>
      </c>
      <c r="B31" s="77"/>
      <c r="C31" s="77"/>
      <c r="D31" s="77"/>
      <c r="E31" s="77"/>
      <c r="F31" s="77"/>
      <c r="G31" s="77"/>
      <c r="H31" s="78"/>
      <c r="I31" s="60">
        <f>SUM(I9:I30)</f>
        <v>3791648894</v>
      </c>
      <c r="J31" s="61">
        <f>SUM(J9:J30)</f>
        <v>2655000000</v>
      </c>
      <c r="K31" s="62"/>
      <c r="L31" s="63">
        <f>SUM(L9:L30)</f>
        <v>6446648894</v>
      </c>
      <c r="M31" s="64">
        <f>SUM(M9:M30)</f>
        <v>3719202485</v>
      </c>
    </row>
    <row r="32" spans="9:10" ht="13.5">
      <c r="I32" s="20"/>
      <c r="J32" s="20"/>
    </row>
    <row r="33" ht="13.5">
      <c r="I33" s="21"/>
    </row>
    <row r="34" ht="13.5">
      <c r="I34" s="21">
        <f>1000000000-I31</f>
        <v>-2791648894</v>
      </c>
    </row>
  </sheetData>
  <sheetProtection/>
  <mergeCells count="36">
    <mergeCell ref="M6:M8"/>
    <mergeCell ref="N6:O7"/>
    <mergeCell ref="G6:G8"/>
    <mergeCell ref="G9:G30"/>
    <mergeCell ref="Q6:Q8"/>
    <mergeCell ref="P6:P8"/>
    <mergeCell ref="P12:P16"/>
    <mergeCell ref="P17:P29"/>
    <mergeCell ref="M12:M16"/>
    <mergeCell ref="M17:M29"/>
    <mergeCell ref="C6:C8"/>
    <mergeCell ref="A1:D1"/>
    <mergeCell ref="A2:D2"/>
    <mergeCell ref="A3:D3"/>
    <mergeCell ref="A4:D4"/>
    <mergeCell ref="A6:A8"/>
    <mergeCell ref="B6:B8"/>
    <mergeCell ref="D6:D8"/>
    <mergeCell ref="A31:H31"/>
    <mergeCell ref="A9:A30"/>
    <mergeCell ref="B9:B30"/>
    <mergeCell ref="I7:I8"/>
    <mergeCell ref="J7:K7"/>
    <mergeCell ref="L7:L8"/>
    <mergeCell ref="E6:E7"/>
    <mergeCell ref="H6:H8"/>
    <mergeCell ref="F6:F8"/>
    <mergeCell ref="I6:L6"/>
    <mergeCell ref="E17:E29"/>
    <mergeCell ref="F17:F29"/>
    <mergeCell ref="C12:C16"/>
    <mergeCell ref="D12:D16"/>
    <mergeCell ref="E12:E16"/>
    <mergeCell ref="F12:F16"/>
    <mergeCell ref="C17:C29"/>
    <mergeCell ref="D17:D29"/>
  </mergeCells>
  <printOptions/>
  <pageMargins left="0.15748031496062992" right="0.15748031496062992" top="0.5905511811023623" bottom="0.2362204724409449" header="0" footer="0"/>
  <pageSetup horizontalDpi="600" verticalDpi="600" orientation="landscape" paperSize="5" scale="60" r:id="rId1"/>
  <rowBreaks count="1" manualBreakCount="1">
    <brk id="16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2010-11-13T12:49:09Z</cp:lastPrinted>
  <dcterms:created xsi:type="dcterms:W3CDTF">2009-09-17T14:18:29Z</dcterms:created>
  <dcterms:modified xsi:type="dcterms:W3CDTF">2011-04-12T22:22:29Z</dcterms:modified>
  <cp:category/>
  <cp:version/>
  <cp:contentType/>
  <cp:contentStatus/>
</cp:coreProperties>
</file>