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1"/>
  </bookViews>
  <sheets>
    <sheet name="4" sheetId="1" r:id="rId1"/>
    <sheet name="4A" sheetId="2" r:id="rId2"/>
    <sheet name="11" sheetId="3" r:id="rId3"/>
    <sheet name="11a" sheetId="4" r:id="rId4"/>
  </sheets>
  <definedNames>
    <definedName name="_xlnm.Print_Area" localSheetId="3">'11a'!$A$1:$I$20</definedName>
    <definedName name="_xlnm.Print_Area" localSheetId="1">'4A'!$A$1:$I$31</definedName>
    <definedName name="MARIA" localSheetId="0">'4'!#REF!</definedName>
    <definedName name="_xlnm.Print_Titles" localSheetId="3">'11a'!$9:$10</definedName>
    <definedName name="_xlnm.Print_Titles" localSheetId="0">'4'!$8:$8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<sst xmlns="http://schemas.openxmlformats.org/spreadsheetml/2006/main" count="192" uniqueCount="126">
  <si>
    <t xml:space="preserve">en fin de año mediante pautas publicitarias, plan de medios y material divulgativo y sensibilización a vendedores de las plazas de Mercado. 10) Campaña de prevención de utilización y comercialización de la palma de cera "Celebremos este domingo de ramos con mucha fe y sin causar impactos negativos a la naturaleza, evitándo la comercialización de la Palma de cera"; campaña de prevensión enfocada  al sector rural, plazas de mercado y parroquias. 11) Semana del calentamiento global mediante rueda de prensa con instituciones ambientales, periodista  y el sector salud. 12) Campaña de manejo adecuado de mascotas y animales de trabajo con los siguientes resultados: capacitación a 1800 niños en los colegios Ciudad de Pasto, Maridíaz, Aurelio Arturo Martinez y Francisco José de Caldas; Capacitación a 10000 personas en los Parques Santiago, Infantil, Versalles, Palermo, Vereda la Victoria (catambuco)  y barrio Jorge Giraldo. Participación en los eventos ambientales Caminata ecológica 4 octubre 2008, bendición de mascotas, taller lúdico recreativo en el parque Santiago y Carnaval ambiental en la zona urbana de Pasto.    </t>
  </si>
  <si>
    <t>Capacitación  a 110 conductores de vehículos de tracción de vehículos de tracción animal en el Polvorín y Mercado Potrerillo</t>
  </si>
  <si>
    <r>
      <t>MEDIOS DE VERIFICACION</t>
    </r>
    <r>
      <rPr>
        <sz val="10"/>
        <rFont val="Arial"/>
        <family val="2"/>
      </rPr>
      <t xml:space="preserve">: Contratos, informes, material fotográfico, cartas de agradecimiento,    listado de asistencia 
</t>
    </r>
    <r>
      <rPr>
        <b/>
        <sz val="10"/>
        <rFont val="Arial"/>
        <family val="2"/>
      </rPr>
      <t>RESULTADOS</t>
    </r>
    <r>
      <rPr>
        <sz val="10"/>
        <rFont val="Arial"/>
        <family val="2"/>
      </rPr>
      <t xml:space="preserve">:   1) Se ha realizado  el  mantenimientos de 89,13 has correspondientes a: 22 parques principales = 7,94 has;  17 avenidas = 13,7 has; 10 glorietas = 3 has y 15 parques corregimentales = 13,3 has: brigadas = 17has; 300 Solicitudes de quejas = 32 has , para un total de 138,13 has.     2) Apeo y poda  de  175 árboles adultos, ubicados en diferentes sectores  de la ciudad, previo permiso y autorización de Corponariño,  solicitudes de la comunidad y por presentar riesgo de volcamiento. 3) Compra de agróquimicos, herramientas, repuestos,  material vegetal y combustible, equipo de computo para ejecución del proyecto. 4)Diseño, construcción e implemetación del Vivero Municipal en los siguientes componentes: Producción de material vegetal ornamental y nativo.  Implementación de heras de lombricultivo para la producción  de lombricompuesto. Producción de compostaje elaborado a base de residuos vegetales obtenidos en podas de cesped y árboles. 5) recolección de 8,300 m3 </t>
    </r>
  </si>
  <si>
    <t xml:space="preserve">de residuos vegetales. 6) Protección de árboles ubicados en la senda del carnaval </t>
  </si>
  <si>
    <t xml:space="preserve">  Se realizó la transferencia de recursos a las Instituciones  Educativas Municipales para la implementación de plan de manejo de 267,49 has de propiedad del Municipio de Pasto ubicadas en las veredas Villa Julia y la Huecada (Correg. Buesaquillo), vereda San Jose de Casanare(Corregimiento de catambuco), Vereda Bella Vista, El Socorro, Casapamba (Corregimiento de El Encano), desarrollo: restauración ecologica, producción de material vegetal nativo, señalización, adecuación sendero ecologico interpretativo, transporte de materiales y mano de obra no calificada</t>
  </si>
  <si>
    <r>
      <t>MEDIOS DE VERIFICACION</t>
    </r>
    <r>
      <rPr>
        <sz val="10"/>
        <rFont val="Arial"/>
        <family val="2"/>
      </rPr>
      <t xml:space="preserve">:Contratos, Convenios, Lista de asistencia, fotografías, material divulgativo, recorte de prensa. 
</t>
    </r>
    <r>
      <rPr>
        <b/>
        <sz val="10"/>
        <rFont val="Arial"/>
        <family val="2"/>
      </rPr>
      <t>RESULTADOS</t>
    </r>
    <r>
      <rPr>
        <sz val="10"/>
        <rFont val="Arial"/>
        <family val="2"/>
      </rPr>
      <t xml:space="preserve">:  Celebración y conmemoración de 12 fechas ecológicas ambientales en convenio con la Alianza Ambiental Municipal : 1) Día del agua:  se realizó el intercambio de experiencias ambientales con sociedad y comunidad educativa de las cuencas Pasto, Bobo y Guamués en el recorrido al Corregimiento de El Encano.  2) Dia mundial del recuperador y la recuperadora: se realizó boletín de prensa y se lo relacionó con el día del reciclaje haciendo sensibilización y talleres con recicladores en Instituciones Educativas. 3) Día Mundial de la Tierra "Todos estamos a tiempo de aprender y salvar el planeta": evento realizado en el paraninfo de la Universidad  de Nariño, haciéndo enfásis  en problemáticas globales como el calentamiento global, biodiversidad, restauración ecológica, tráfico ilegal de flora y fauna y legislación ambiental. 4) Día mundial del medio ambiente: se realizó la exposición de trabajos del primer concurso de cuento y pintura infantil alrededor de la conservación </t>
    </r>
  </si>
  <si>
    <t xml:space="preserve">Conservación y protección del humedal RAMSAR - Laguna de La Cocha mediante la implementación de alternativas agrosostenibles para las familias carboneras del Corregimiento de El Encano. Municipio de Pasto. </t>
  </si>
  <si>
    <t xml:space="preserve">Adquisición y manejo de áreas protectoras en las cuencas hidrográficas en el Municipio de Pasto.  </t>
  </si>
  <si>
    <t xml:space="preserve">Apoyo para la construcción de una cultura ambiental en los ciudadanos, ciudadanos y colectivos del Municpio de Pasto.  </t>
  </si>
  <si>
    <r>
      <t>MEDIOS DE VERIFICACION</t>
    </r>
    <r>
      <rPr>
        <sz val="10"/>
        <rFont val="Arial"/>
        <family val="2"/>
      </rPr>
      <t xml:space="preserve">: Listas de asistencia, informes de visita, boletines de prensa, cuñas radiales, material fotográfico y divulgativo, recortes de prensa.
</t>
    </r>
    <r>
      <rPr>
        <b/>
        <sz val="10"/>
        <rFont val="Arial"/>
        <family val="2"/>
      </rPr>
      <t>RESULTADOS</t>
    </r>
    <r>
      <rPr>
        <sz val="10"/>
        <rFont val="Arial"/>
        <family val="2"/>
      </rPr>
      <t xml:space="preserve">:   </t>
    </r>
    <r>
      <rPr>
        <u val="single"/>
        <sz val="10"/>
        <rFont val="Arial"/>
        <family val="2"/>
      </rPr>
      <t>Campaña contra el ruido:</t>
    </r>
    <r>
      <rPr>
        <sz val="10"/>
        <rFont val="Arial"/>
        <family val="2"/>
      </rPr>
      <t xml:space="preserve"> se realizó sensibilización  ambiental y entrega de material divulgativo a 100 establecimientos comerciales, visitándo local por local, se realizaron operativos de control los días viernes y sábado en forma conjunata con  la Secretaria de Gobierno y Policía Ambiental; se dictaron 3 talleres de sensibilización a vigilantes ambientales, comerciantes y expendedores de CDS; Instalación de pasacalles para evitar el ruido producido por fuentes moviles, boletines de prensa através de los medios de comunicación de la Administración Municipal . </t>
    </r>
    <r>
      <rPr>
        <u val="single"/>
        <sz val="10"/>
        <rFont val="Arial"/>
        <family val="2"/>
      </rPr>
      <t xml:space="preserve"> Prevención de contaminación visual: </t>
    </r>
    <r>
      <rPr>
        <sz val="10"/>
        <rFont val="Arial"/>
        <family val="2"/>
      </rPr>
      <t>Se realizó el registro y autorización de  256 pasacalles,  96 avisos comerciales teniendo en cuenta que esta labor  se supendió por  la demanda que se interpuso sobre el decreto de publicidad;     Requerimiento a 34 vallas instaladas de forma ilegal con registro y autorización de 12 vallas fijas y 11 vallas moviles; 16 operativos interinstitucionales</t>
    </r>
  </si>
  <si>
    <t xml:space="preserve">Protección, conservación y recuperación del recurso hídrico </t>
  </si>
  <si>
    <t>Conservación y protección del humedal RAMSAR - Laguna de La Cocha mediante la implementación de alternativas agrosostenibles para las familias carboneras del Corregimiento de El Encano. Municipio de Pasto.</t>
  </si>
  <si>
    <t xml:space="preserve">Adecuación y mantenimiento de zonas verdes, parques, glorietas y separadores en el Municipio de Pasto. </t>
  </si>
  <si>
    <t xml:space="preserve">Adquisición y manejo de áreas protectoras en las cuencas hidrográficas en el Municipio de Pasto. </t>
  </si>
  <si>
    <t>Apoyo para la construcción de una cultura ambiental en los ciudadanos, ciudadanos y colectivos del Municpio de Pasto.</t>
  </si>
  <si>
    <r>
      <t>MEDIOS DE VERIFICACION</t>
    </r>
    <r>
      <rPr>
        <sz val="10"/>
        <rFont val="Arial"/>
        <family val="2"/>
      </rPr>
      <t xml:space="preserve">: Convenios interadministrativos, informes de supervisión, seguimiento, registro fotografico, lista de asistencia a eventos, contraros de compra venta de materiales e insumos, resoluciones de trasnferencia de recursos a instituciones educativas municipales. 
</t>
    </r>
    <r>
      <rPr>
        <b/>
        <sz val="10"/>
        <rFont val="Arial"/>
        <family val="2"/>
      </rPr>
      <t>RESULTADOS</t>
    </r>
    <r>
      <rPr>
        <sz val="10"/>
        <rFont val="Arial"/>
        <family val="2"/>
      </rPr>
      <t xml:space="preserve">:  Suscripción de convenio interadministrativo Municipio de Pasto, CORPONARIÑO, EMPOPASTO y Universidad de Nariño para la formulación de plan de manejo de   267,49 has; Implementación de plan de manejo de 20 predios de propiedad del Municipio de Pasto; seguimiento y monitoreo a 100 parcelas agroecologicas (veredas La Esperanza, Las Encinas, las Iglesias - Paramo las Ovejas y zonas de amortiguamiento) - suscripcion de convenio interadministrativo Municipio de Pasto, Corponariño y Empopasto para formulación de plan de manejo ambiental del Páramo las Ovejas;  formulación del plan de  manejo ambiental de la cuenca del rio Pasto se encuentra en un 70% de avance; Actualización del Plan de Ordenamiento  y Manejo de la Cuenca del Río Bobo  (POMA); Socialización del POMA río Bobo; Documento del plan  de de ordenamiento y manejo ambiental del humedal </t>
    </r>
  </si>
  <si>
    <t xml:space="preserve">ramsar La Cocha en revisión por parte de Corponariño para aprobación por parte del Ministerio de Ambiente, vivienda y desarrollo Territorial MAVDT.     Implementación en 2% del Sistema Local de Areas protegidas del Municipio de Pasto, contratación de profesional que se encarga de la coordianción general del proyecto, adquisición de 5.642 plántulas para trabajar en restauración ecológica en predios de propiedad del Municipio de Pasto. </t>
  </si>
  <si>
    <r>
      <t>PROGRAMA</t>
    </r>
    <r>
      <rPr>
        <sz val="10"/>
        <rFont val="Arial"/>
        <family val="2"/>
      </rPr>
      <t>: Gestión integral de cuencas y microcuencas</t>
    </r>
  </si>
  <si>
    <r>
      <t>MEDIOS DE VERIFICACION</t>
    </r>
    <r>
      <rPr>
        <sz val="10"/>
        <rFont val="Arial"/>
        <family val="2"/>
      </rPr>
      <t xml:space="preserve">:  Acuerdo No. 049 2007, Oficios, terminos de referencia, resolución 156/08, informes, Disponibilidades   
</t>
    </r>
    <r>
      <rPr>
        <b/>
        <sz val="10"/>
        <rFont val="Arial"/>
        <family val="2"/>
      </rPr>
      <t>RESULTADOS</t>
    </r>
    <r>
      <rPr>
        <sz val="10"/>
        <rFont val="Arial"/>
        <family val="2"/>
      </rPr>
      <t>: Se adelantaron actividades de inducción y socialización del proyecto, selección de usuarios beneficiados concertados por la comunidad; proceso de selección abreviada para suministro de insumos agropecuarios y otros materiales para la implemetación del proyecto, pero el día 9 de diciembre se declaró desierta la convocatoria.</t>
    </r>
  </si>
  <si>
    <r>
      <t>MEDIOS DE VERIFICACION</t>
    </r>
    <r>
      <rPr>
        <sz val="10"/>
        <rFont val="Arial"/>
        <family val="2"/>
      </rPr>
      <t xml:space="preserve">: Convenio Interadministrativo para la formulación de plan de manejo ambiental de 762 has de propiedad del Municipio de Pasto, Corponariño y Empopasto, informes, material fotográfico. 
</t>
    </r>
    <r>
      <rPr>
        <b/>
        <sz val="10"/>
        <rFont val="Arial"/>
        <family val="2"/>
      </rPr>
      <t>RESULTADOS</t>
    </r>
    <r>
      <rPr>
        <sz val="10"/>
        <rFont val="Arial"/>
        <family val="2"/>
      </rPr>
      <t xml:space="preserve">: inicio de proceso de implemetación de plan de manejo en 267, 49 has ubicadas en las cuencas Pasto, Bobo y Guamues, por parte del Municipio. Convenio Interadministrativo para la formulación de plan de manejo ambiental de 762 has de propiedad del Municipio de Pasto, Corponariño y Empopasto. </t>
    </r>
  </si>
  <si>
    <r>
      <t>MEDIOS DE VERIFICACION</t>
    </r>
    <r>
      <rPr>
        <sz val="10"/>
        <rFont val="Arial"/>
        <family val="2"/>
      </rPr>
      <t xml:space="preserve">: Convenio Interadministrativo  suscrito entre Municipio de Pasto, Corponariño, el cual abordara: formulación del plan de ordenamiento y manejo del Humedal Ramsar - Laguna de la Cocha.  
</t>
    </r>
    <r>
      <rPr>
        <b/>
        <sz val="10"/>
        <rFont val="Arial"/>
        <family val="2"/>
      </rPr>
      <t>RESULTADOS</t>
    </r>
    <r>
      <rPr>
        <sz val="10"/>
        <rFont val="Arial"/>
        <family val="2"/>
      </rPr>
      <t>: Documento en revisión por parte de Corponariño</t>
    </r>
  </si>
  <si>
    <t>Secretaría de Gestión y Saneamiento Ambiental</t>
  </si>
  <si>
    <t xml:space="preserve">La meta de adquisición de  200 has, en la formulación del plan de desarrollo se acordo la compra en forma conjunta con  Empopasto, Corponariño, el  Municipio de Pasto </t>
  </si>
  <si>
    <t xml:space="preserve">Convenios (3) por ejecutarse en la vigencia 2009 </t>
  </si>
  <si>
    <t>La Compra del predio priorizado en Cabildos para la Vereda Charguayaco, Corregimiento de Genoy no se realizó porque la comunidad no presentó ofertas, según  acta   que reposa en  la Oficina xxx, la comunidad se compromete a comprar el predio en la vigencia 2009</t>
  </si>
  <si>
    <t>PLANES DE ACCION U OPERATIVOS</t>
  </si>
  <si>
    <r>
      <t>ENTIDAD</t>
    </r>
    <r>
      <rPr>
        <sz val="10"/>
        <rFont val="Arial"/>
        <family val="0"/>
      </rPr>
      <t>:  Alcaldía Municipal de Pasto.</t>
    </r>
  </si>
  <si>
    <t>No</t>
  </si>
  <si>
    <r>
      <t>MEDIOS DE VERIFICACION</t>
    </r>
    <r>
      <rPr>
        <sz val="10"/>
        <rFont val="Arial"/>
        <family val="2"/>
      </rPr>
      <t xml:space="preserve">: Terminos de referencia para la formulación del Plan en medio magnético. </t>
    </r>
    <r>
      <rPr>
        <b/>
        <sz val="10"/>
        <rFont val="Arial"/>
        <family val="2"/>
      </rPr>
      <t>RESULTADOS</t>
    </r>
    <r>
      <rPr>
        <sz val="10"/>
        <rFont val="Arial"/>
        <family val="2"/>
      </rPr>
      <t>:  Se formularon los términos de referencia para la elaboración del Plan Ambiental del Municipio de Pasto.</t>
    </r>
  </si>
  <si>
    <r>
      <t>MEDIOS DE VERIFICACION</t>
    </r>
    <r>
      <rPr>
        <sz val="10"/>
        <rFont val="Arial"/>
        <family val="2"/>
      </rPr>
      <t xml:space="preserve">: Convenio interadministrativo  suscrito entre el Municipio de Pasto, Corponariño y Universidad de Nariño, informes de supervisión de Corponariño y Municipio de Pasto. </t>
    </r>
    <r>
      <rPr>
        <b/>
        <sz val="10"/>
        <rFont val="Arial"/>
        <family val="2"/>
      </rPr>
      <t>RESULTADOS</t>
    </r>
    <r>
      <rPr>
        <sz val="10"/>
        <rFont val="Arial"/>
        <family val="2"/>
      </rPr>
      <t>: Se encuentran formulados los planes de ordenamiento y manejo ambiental de las microcuencas Las Minas, Purgatorio, Barbero, Dolores. Estos planes fueron socializados con la comunidad asentada en estas microcuencas. La implementación de los planes se realizará en el 2009.</t>
    </r>
  </si>
  <si>
    <r>
      <t>MEDIOS DE VERIFICACION</t>
    </r>
    <r>
      <rPr>
        <sz val="10"/>
        <rFont val="Arial"/>
        <family val="2"/>
      </rPr>
      <t xml:space="preserve">: Contratos para adquisición de materiales e insumos (Casa del Constructor - Centro Agropecuario de Nariño) para la implementación de acciones en la zona de amortiguamiento de Santuario de Flora y Fauna Galeras (veredas Cubijan Alto y Los Lirios). Resoluciones No 592-593-594 de 4 noviembre de 2008 por la cual se trasfieren recursos al fondo de servicios educativos de las I.E.M El Encano, Francisco de la Villota, C.E.M el Campanero. Informes de supervisión de contratos.
</t>
    </r>
    <r>
      <rPr>
        <b/>
        <sz val="10"/>
        <rFont val="Arial"/>
        <family val="2"/>
      </rPr>
      <t>RESULTADOS</t>
    </r>
    <r>
      <rPr>
        <sz val="10"/>
        <rFont val="Arial"/>
        <family val="2"/>
      </rPr>
      <t xml:space="preserve">:  Implementación de 14 huertas caseras, elaboración de 14 canecas (200 lt) de biopreparados, implementación de vivero agroforestal comunitario, señalización (información, orientación - 4 letreros) en las veredas Cubijan Alto y Los Lirios. (Zona Amortiguadora de Flora y Fauna Galeras.  </t>
    </r>
  </si>
  <si>
    <r>
      <t>MEDIOS DE VERIFICACION</t>
    </r>
    <r>
      <rPr>
        <sz val="10"/>
        <rFont val="Arial"/>
        <family val="2"/>
      </rPr>
      <t xml:space="preserve">:  Contratos,  informes, material fotográfico, base de datos
</t>
    </r>
    <r>
      <rPr>
        <b/>
        <sz val="10"/>
        <rFont val="Arial"/>
        <family val="2"/>
      </rPr>
      <t>RESULTADOS</t>
    </r>
    <r>
      <rPr>
        <sz val="10"/>
        <rFont val="Arial"/>
        <family val="2"/>
      </rPr>
      <t xml:space="preserve">: Se realizó el diagnóstico de las comunas 3,6,8 y 12 y  de 16 cabeceras corregimentales del Municipio de Pasto; Caracterización del árbolado adulto urbano en riesgo en las 12 comunas del Municipio de Pasto. </t>
    </r>
  </si>
  <si>
    <r>
      <t>MEDIOS DE VERIFICACION</t>
    </r>
    <r>
      <rPr>
        <sz val="10"/>
        <rFont val="Arial"/>
        <family val="2"/>
      </rPr>
      <t xml:space="preserve">: Convenio Interadministrativo  suscrito entre Municipio de Pasto, Corponariño, Empopasto el cual contempla: Actualización del Plan de Ordenamiento y Manejo de la Cuenca Alta del Río Pasto.                                                                                    </t>
    </r>
    <r>
      <rPr>
        <b/>
        <sz val="10"/>
        <rFont val="Arial"/>
        <family val="2"/>
      </rPr>
      <t>RESULTADOS</t>
    </r>
    <r>
      <rPr>
        <sz val="10"/>
        <rFont val="Arial"/>
        <family val="2"/>
      </rPr>
      <t>:  1) La formulación del plan de  manejo ambiental de la cuenca del rio Pasto se encuentra en un 70% de avance . 2) Actualización del Plan de Ordenamiento y Manejo de la Cuenca del Río Bobo (POMA).  3) Socialización del POMA río Bobo, 4) Documento del plan de de ordenamiento y manejo ambiental del humedal ramsar La Cocha, en revisión por parte de Corponariño para aprobación por parte del Ministerio de Ambiente, vivienda y desarrollo Territorial MAVDT.</t>
    </r>
  </si>
  <si>
    <r>
      <t>MEDIOS DE VERIFICACION</t>
    </r>
    <r>
      <rPr>
        <sz val="10"/>
        <rFont val="Arial"/>
        <family val="2"/>
      </rPr>
      <t xml:space="preserve">:Documentos de oferta de predios; estudios jurídicos; minutas de compraventa;  escrituras, avalúos comerciales, ordenes de pago, visitas técnicas.
</t>
    </r>
    <r>
      <rPr>
        <b/>
        <sz val="10"/>
        <rFont val="Arial"/>
        <family val="2"/>
      </rPr>
      <t>RESULTADOS</t>
    </r>
    <r>
      <rPr>
        <sz val="10"/>
        <rFont val="Arial"/>
        <family val="2"/>
      </rPr>
      <t xml:space="preserve">:  Compra de los predios en el Municipio de Pasto: 1) Predio: "Buena Vista", ubicado en la Vereda Agua Pamba, Corregimiento de la Laguna, con una extensión de   12 has. , 3,300 m2.   2) Predio: "Angostura", ubicado en el Coregimiento de Cabrera con una extensión de  4 has y 8,000 m2.   3) Predio:  "Miraflores", vereda el Cármen; Corregimiento de Santa Bárbara, extensión 2 has.    4) Predio: " La Siberia", vereda El Cármen, Corregimiento de Santa Bárbara, extensión  2 has.     5) Predio:  "Picacho I", vereda Caldera alto, Corregimiento de La Caldera, extensión  7 has y 7,500 m2.    6)Predio: " El Recuerdo", Corregimiento de la Laguna, extensión de  43 has y  5,500 m2.  7) Predio: "Yunga leche o Leche", Corregimiento de Cabrera, extensión 32 has y 9026 m2. 8) Predio  " Santa Martha", Corregimiento  Jamondino, extensión 30 has. 9) Predio: " La Pila", vereda Garrapatero, corregimiento de la Laguna,  extensión 7 has y 7750 m2 . </t>
    </r>
  </si>
  <si>
    <r>
      <t xml:space="preserve">para el control de la publicidad exterior visual. </t>
    </r>
    <r>
      <rPr>
        <u val="single"/>
        <sz val="10"/>
        <rFont val="Arial"/>
        <family val="2"/>
      </rPr>
      <t>Emisiones atmosféricas</t>
    </r>
    <r>
      <rPr>
        <sz val="10"/>
        <rFont val="Arial"/>
        <family val="2"/>
      </rPr>
      <t xml:space="preserve"> </t>
    </r>
    <r>
      <rPr>
        <u val="single"/>
        <sz val="10"/>
        <rFont val="Arial"/>
        <family val="2"/>
      </rPr>
      <t xml:space="preserve">producidas  por pequeños establecimientos </t>
    </r>
    <r>
      <rPr>
        <sz val="10"/>
        <rFont val="Arial"/>
        <family val="2"/>
      </rPr>
      <t>(restaurantes, asaderos, panaderías, ladrilleras, depositos de plásticos reciclables), se realizaron visitas de inspección ocular, recomendaciones  a implemetar y seguimiento</t>
    </r>
  </si>
  <si>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</si>
  <si>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</si>
  <si>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</si>
  <si>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</si>
  <si>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</si>
  <si>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</si>
  <si>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</si>
  <si>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</si>
  <si>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</si>
  <si>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</si>
  <si>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</si>
  <si>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</si>
  <si>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</si>
  <si>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</si>
  <si>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</si>
  <si>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</si>
  <si>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</si>
  <si>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</si>
  <si>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</si>
  <si>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</si>
  <si>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</si>
  <si>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Gestión integral de cuencas y microcuencas</t>
    </r>
  </si>
  <si>
    <r>
      <t>PROGRAMA</t>
    </r>
    <r>
      <rPr>
        <sz val="10"/>
        <rFont val="Arial"/>
        <family val="0"/>
      </rPr>
      <t>: Gestión integral de cuencas y microcuencas</t>
    </r>
  </si>
  <si>
    <t>Secretaría de Gestión y Saneamiento Ambiental.</t>
  </si>
  <si>
    <t>Hugo Ramiro Rosero - Secretarío de Gestión y Saneamiento Ambiental.</t>
  </si>
  <si>
    <t>Se gestionará la formulación del Plan Ambiental del Municipio de Pasto.</t>
  </si>
  <si>
    <t>Plan Ambiental del Municipio de Pasto formulado.</t>
  </si>
  <si>
    <t>Se ordenará e implementará en un 20% los planes de ordenamiento y manejo ambiental de las microcuencas Guachucal, Chorro Alto, San José, Bermúdez, Miraflores, Las Tiendas, Divino Niño, Cabrera, Barbero, Dolores, Purgatorio, Las Minas y Mijitayo.</t>
  </si>
  <si>
    <t>Porcentaje de implementación de planes de ordenamiento y manejo ambiental de cuencas y microcuencas.</t>
  </si>
  <si>
    <t xml:space="preserve">Se Implementará en un 10% el Sistema Local de Áreas Protegidas y se declarará y normatizará 3 áreas protegidas. </t>
  </si>
  <si>
    <t>Porcentaje de implementación del SILAP.</t>
  </si>
  <si>
    <t>Áreas protegidas declaradas y normatizadas.</t>
  </si>
  <si>
    <t>Se avanzará en la formulación del plan de arborización de la zona urbana pública, zonas rurales con prioridad en cabeceras corregimentales, ecosistemas estratégicos. sistemas hidrológicos y áreas susceptibles de deslizamientos. y  se implementará en un 10%.</t>
  </si>
  <si>
    <t>Plan de arborización formulado.</t>
  </si>
  <si>
    <t>Se actualizará el Plan de  Ordenamiento de las cuencas Pasto, Bobo y Guamués</t>
  </si>
  <si>
    <t>Plan de manejo y ordenamiento de las cuencas actualizado.</t>
  </si>
  <si>
    <t>Se manejará sosteniblemente 600 hectáreas  situadas en zonas estratégicas  de las cuencas Pasto, Bobo y Guamués.</t>
  </si>
  <si>
    <t>Hectáreas coomanejadas sosteniblemente.</t>
  </si>
  <si>
    <t>Se formulará el plan de manejo ambiental en el humedal RAMSAR de la laguna de la Cocha y se implementará en un 10%.</t>
  </si>
  <si>
    <t>Plan de manejo ambiental en el humedal RAMSAR de la laguna de la Cocha formulado.</t>
  </si>
  <si>
    <t>Porcentaje de implementación del plan de manejo ambiental en el humedal RAMSAR de la laguna de la Cocha.</t>
  </si>
  <si>
    <t>Se realizará el mantenimiento anual de 17 avenidas, 10 Glorietas, 22 Parques principales  y 16 parques corregimentales del Municipio de Pasto</t>
  </si>
  <si>
    <t>Avenidas, glorietas, parques principales  y parques corregimentales con mantenimiento.</t>
  </si>
  <si>
    <t>Se realizará el Plan de Ordenamiento y Manejo ambiental de la Loma Centenario</t>
  </si>
  <si>
    <t>Plan de ordenamiento y manejo ambiental formulado</t>
  </si>
  <si>
    <t>Se adquirirá y manejará 500 hectáreas de importancia ambiental en la regulación hídrica de microcuencas abastecedoras de acueductos rurales, suburbanos y urbanos.</t>
  </si>
  <si>
    <t>Hectáreas de importancia ambiental en la regulación hídrica adquiridas y manejadas. </t>
  </si>
  <si>
    <t xml:space="preserve">Se realizará 28 campañas y/o eventos de sensibilización para la protección de los recursos naturales de palma de cera, agua, residuos sólidos, musgos y líquenes, ruido, aerosoles y prevención de incendios forestales. </t>
  </si>
  <si>
    <t xml:space="preserve">Campañas y/o eventos de sensibilización para la protección de los recursos naturales realizados. </t>
  </si>
  <si>
    <t>Se realizarán 3 campañas para prevenir y mitigar la contaminación visual, auditiva y atmosférica por fuentes fijas.</t>
  </si>
  <si>
    <t>Campañas para prevenir y mitigar la contaminación visual, auditiva y atmosférica por fuentes fijas realizadas.</t>
  </si>
  <si>
    <t>Se incluirá y se implementará en el 50% de los proyectos educativos institucionales de las instituciones educativas municipales el componente de educación ambiental.</t>
  </si>
  <si>
    <t>Proyectos educativos institucionales que incluyen e implementan el componente ambiental.</t>
  </si>
  <si>
    <t>SGP - Recursos propios</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</si>
  <si>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</si>
  <si>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</si>
  <si>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</si>
  <si>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</si>
  <si>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</si>
  <si>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</si>
  <si>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</si>
  <si>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</si>
  <si>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</si>
  <si>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</si>
  <si>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</si>
  <si>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r>
      <t xml:space="preserve">PERIODO INFORMADO:   </t>
    </r>
    <r>
      <rPr>
        <sz val="10"/>
        <rFont val="Arial"/>
        <family val="2"/>
      </rPr>
      <t>2008</t>
    </r>
  </si>
  <si>
    <r>
      <t xml:space="preserve">PERIODO INFORMADO:    </t>
    </r>
    <r>
      <rPr>
        <sz val="10"/>
        <rFont val="Arial"/>
        <family val="2"/>
      </rPr>
      <t>2008</t>
    </r>
  </si>
  <si>
    <t>ÁREAS INVOLUCRADAS</t>
  </si>
  <si>
    <t>FECHA INICIO</t>
  </si>
  <si>
    <t>FECHA TERMINACIÓN</t>
  </si>
  <si>
    <t>LUGAR DE EJECUCIÓN</t>
  </si>
  <si>
    <t>CUANTÍA DEL PROYECTO</t>
  </si>
  <si>
    <t>INDICADORES DE RENDIMIENTO</t>
  </si>
  <si>
    <r>
      <t>MEDIOS DE VERIFICACION</t>
    </r>
    <r>
      <rPr>
        <sz val="10"/>
        <rFont val="Arial"/>
        <family val="2"/>
      </rPr>
      <t xml:space="preserve">: Lista de asistencia, invitaciones, certificados, material fotográfico, lista de entrega de materiales, material de trabajo como mapas, CDS con los lineamientos ambientales
</t>
    </r>
    <r>
      <rPr>
        <b/>
        <sz val="10"/>
        <rFont val="Arial"/>
        <family val="2"/>
      </rPr>
      <t>RESULTADOS</t>
    </r>
    <r>
      <rPr>
        <sz val="10"/>
        <rFont val="Arial"/>
        <family val="2"/>
      </rPr>
      <t xml:space="preserve">: Se ha implementado el componente ambiental a través de asesoría pedagógica y ambiental a los planes de estudio y al proyecto escolar ambiental, que consistió en brindar lineamientos curriculares a las instituciones educativas que asistieron al seminario taller de planeación educativa, mapas georeferenciados de la situación ambiental de nuestro municipio en </t>
    </r>
    <r>
      <rPr>
        <b/>
        <sz val="10"/>
        <rFont val="Arial"/>
        <family val="2"/>
      </rPr>
      <t xml:space="preserve">18 </t>
    </r>
    <r>
      <rPr>
        <sz val="10"/>
        <rFont val="Arial"/>
        <family val="2"/>
      </rPr>
      <t xml:space="preserve">instituciones educativas Municipales. Conformación de la REDPRAE Municipio de Pasto, Alianza Ambiental Municipal.    Proceso de formación, capacitación y sensibilización ambiental a 70 vigilantes ambientales con una intensidad horaria de 48 horas dentro de los proceso de educación no formal. Publicación en Revista Nacional Ambiental sobre las experiencias de Pasto sobre PRAE y Alianza Ambiental. </t>
    </r>
  </si>
  <si>
    <t>Plan Ambiental del Municipio de Pasto formulado.
Porcentaje de implementación de planes de ordenamiento y manejo ambiental de cuencas y microcuencas.
Porcentaje de implementación del SILAP.
Áreas protegidas declaradas y normatizadas.
Plan de arborización formulado.
Plan de manejo y ordenamiento de las cuencas actualizado.
Hectáreas coomanejadas sosteniblemente.
Plan de manejo ambiental en el humedal RAMSAR de la laguna de la Cocha formulado.</t>
  </si>
  <si>
    <t>Campañas y/o eventos de sensibilización para la protección de los recursos naturales realizados. 
Campañas para prevenir y mitigar la contaminación visual, auditiva y atmosférica por fuentes fijas realizadas.
Proyectos educativos institucionales que incluyen e implementan el componente ambiental.</t>
  </si>
  <si>
    <t xml:space="preserve"> utilización y comercialización de la palma de cera, Campaña de manejo adecuado de mascotas, campaña de prevención de ruido. 4) Se realizó  el  registro  y autorización de  256 pasacalles,  96  avisos comerciales teniendo en     cuenta que esta labor se supendió por la demanda que se interpuso sobre el decreto, requerimiento a 34 vallas instaladas de forma ilegal con registro y autorización de 12 vallas fijas y 11 vallas móviles, 16 operativos interinstitucionales para el control. 5) Campaña de manejo adecuado de mascotas y animales de trabajo con los siguientes resultados: capacitación a 1800 niños en los colegios Ciudad de Pasto, Maridíaz, Aurelio Arturo Martinez y Francisco José de Caldas; Capacitación a 10000 personas en los Parques Santiago, Infantil, Versalles, Palermo, Vereda la Victoria (catambuco)  y barrio Jorge Giraldo. Participación en los eventos ambientales Caminata ecológica 4 octubre 2008, bendición de mascotas, taller lúdico recreativo en el parque Santiago y Carnaval ambiental en la zona urbana de Pasto.    Capacitación  a 110 conductores de vehículos de tracción animal en el Polvorín y Mercado Potrerillo</t>
  </si>
  <si>
    <t>Secretaría de Gestióin y Saneamiento Ambiental.</t>
  </si>
  <si>
    <t>Recursos propios - SGP</t>
  </si>
  <si>
    <t>Ing. Hugo Ramiro Rosero Ortiz - Secretaría de Gestióin y Saneamiento Ambiental.</t>
  </si>
  <si>
    <t>Pasto.</t>
  </si>
  <si>
    <t>Ing. Hugo Ramiro Rosero Ortiz - Secretaría de Gestión y Saneamiento Ambiental.</t>
  </si>
  <si>
    <t>Pendiente ajustes a terminos de referencia para contratación de la formulación del plan.</t>
  </si>
  <si>
    <r>
      <t>MEDIOS DE VERIFICACION</t>
    </r>
    <r>
      <rPr>
        <sz val="10"/>
        <rFont val="Arial"/>
        <family val="2"/>
      </rPr>
      <t xml:space="preserve">:  Borrador de documentos
</t>
    </r>
    <r>
      <rPr>
        <b/>
        <sz val="10"/>
        <rFont val="Arial"/>
        <family val="2"/>
      </rPr>
      <t>RESULTADOS</t>
    </r>
    <r>
      <rPr>
        <sz val="10"/>
        <rFont val="Arial"/>
        <family val="2"/>
      </rPr>
      <t>:  Se realizó el documento  sobre la exposición de motivos  para presentar el proyecto de acuerdo al Concejo Municipal sobre  el Sisterma Local de Areas Protegidas SILAP y borrador del proyecto de acuerdo, los cuales se encuentran en revisión jurídica</t>
    </r>
  </si>
  <si>
    <r>
      <t>MEDIOS DE VERIFICACION</t>
    </r>
    <r>
      <rPr>
        <sz val="10"/>
        <rFont val="Arial"/>
        <family val="2"/>
      </rPr>
      <t xml:space="preserve">: Listas de asistencia, informes de visita, boletines de prensa, cuñas radiales, material fotográfico y divulgativo, recortes de prensa , invitaciones, certificados,  lista de entrega de materiales, material de trabajo como mapas, CDS con los lineamientos ambientales, informes de visita, boletines de prensa. 
</t>
    </r>
    <r>
      <rPr>
        <b/>
        <sz val="10"/>
        <rFont val="Arial"/>
        <family val="2"/>
      </rPr>
      <t>RESULTADOS</t>
    </r>
    <r>
      <rPr>
        <sz val="10"/>
        <rFont val="Arial"/>
        <family val="2"/>
      </rPr>
      <t xml:space="preserve">:  1)Se ha implementado el componente ambiental en 18  Instituciones Educativas Municipales (I.E. M.) a través de asesoría pedagógica a los planes de estudio y al proyecto escolar ambiental que consistió en brindar lineamientos curriculares a las instituciones educativas que asistieron al seminario taller de planeación educativa, mapas georeferenciados de la situación ambiental de nuestro municipio; Conformación de la Redprae Municipio de Pasto con las 46 I.E.M; dos seminarios web prae con la participación de todas las I.E.M. del Mpio de Pasto, el cual fue llevado al encuentro Suroccidental del país;  Participación de la Alianza Ambiental Mpal en el Encuentro Nacional de Comites de Educación Ambiental; Publicación del PRAE significativo de los  </t>
    </r>
  </si>
  <si>
    <t xml:space="preserve">Se adquirieron 47 has como resultado de mandatos judiciales. De lo anterior se desprende que el nivel central Municipal adquirió un total de 190 has y 1.146 m2. Adicionalmente, EMPOPASTO adquirió 36. 8 has, correspondiente a los predios:  El Común( 11 has), El Derrumbo (3,8 has), Común Alto (5 has), Común alto (12 has) y el Moquillo (5 has).  TOTAL: 226,91 hectáreas. </t>
  </si>
  <si>
    <r>
      <t>MEDIOS DE VERIFICACION</t>
    </r>
    <r>
      <rPr>
        <sz val="10"/>
        <rFont val="Arial"/>
        <family val="2"/>
      </rPr>
      <t xml:space="preserve">: Escrituras, avalúos comerciales, ordenes de pago, visitas técnicas.
</t>
    </r>
    <r>
      <rPr>
        <b/>
        <sz val="10"/>
        <rFont val="Arial"/>
        <family val="2"/>
      </rPr>
      <t>RESULTADOS</t>
    </r>
    <r>
      <rPr>
        <sz val="10"/>
        <rFont val="Arial"/>
        <family val="2"/>
      </rPr>
      <t>:    A) Contratación de una Abogado para asesorar jurídicamente la compra de predios. B) Compra de predios: 1) Buena Vista, ubicado en la Vereda Agua Pamba, Corregimiento de la Laguna, con una extensión de   12 has. , 3,300 m2.   2) Angostura ubicado en el Coregimiento de Cabrera con una extensión de 4 has, 8,000 m2. 3) Miraflores, vereda el Cármen; Corregimiento de Santa Bárbara, extensión 2 has. 4) La Siberia, vereda El Cármen, Corregimiento de Santa Bárbara, extensión  2 has. 5) Picacho I, vereda Caldera alto, Corregimiento de La Caldera, extensión 7 has y 7,500 m2. 6) El Recuerdo, Correimiento de la Laguna, extensión 43 has y  5,500 m2. 7) Yunga leche o Leche, Corregimiento de Cabrera, extensión 32 has y 9026 m2. 8) Santa Martha, Corregimiento Jamondino, extensión 30 has. 9) La Pila, vereda Garrapatero, corregimiento de La Laguna, extensión 7 has y 7750 m2 . Para un total de 143 has y 1146 m2. 10). Adquisición de 47 hectáreas pro mandato judicial. C). Avalúo de 20 predios</t>
    </r>
  </si>
  <si>
    <t xml:space="preserve">centros educativos Cerotal, Los Angleles y El Campanero. 2) Plan  decenal de Educación Ambiental entre "Planificación prospectiva y estratégica de sostenibilidad ambiental, encaminado al desarrolloespecífico de las políticas públicas referidas a cultura como educación ambiental y educación pertinente; para lo cual se han realizado 4 seminarios de apropiación conceptual y de formación de dinamizadores del proceso enla metodología planteada (Alianza Ambiental Municipal); 7 talleres de const4rucción participativa de visión prospectiva y anlísis de contexto.    3) Realización de 12 campañas de sensibilización ambiental:  Día del agua, Dia mundial del recuperador y la recuperadora, Día Mundial de la Tierra, Día mundial del medio ambiente, día del árbol,  Día internacional de la capa de ozono, Campaña  de protección  de recurso hídrico, Campaña de prevención de incendios forestales, Campaña de prevención  de  la  utilización  de  musgos y líquenes,  Campaña de prevención  de </t>
  </si>
  <si>
    <r>
      <t>MEDIOS DE VERIFICACION</t>
    </r>
    <r>
      <rPr>
        <sz val="10"/>
        <rFont val="Arial"/>
        <family val="2"/>
      </rPr>
      <t xml:space="preserve">:  Contratos, informes, material fotográfico, cartas de agradecimiento,    listado de asistencia 
</t>
    </r>
    <r>
      <rPr>
        <b/>
        <sz val="10"/>
        <rFont val="Arial"/>
        <family val="2"/>
      </rPr>
      <t>RESULTADOS</t>
    </r>
    <r>
      <rPr>
        <sz val="10"/>
        <rFont val="Arial"/>
        <family val="2"/>
      </rPr>
      <t>:  Se ha realizado  4 mantenimientos de 89,13 has., correspondientes a 17 avenidas (Mijitayo, Los Estudiantes, Maridiaz, Bavaria, Hospital Depatamental, Colombia, Santander, Oriental, Torobajo, ldema, panamericana, El Recuerdo, Calle 11, Champagnath, Julián Bulcheli, Boyacá y la Américas) 10 glorietas (Lorenzo, Miraflores, la Paz, Las Banderas, oriental, Batallón Boyacá, Julián Bucheli, Estadio Libertad, Salud y Vida, la Trasperencia); 22 parques principales (Bolivar, Los Periodistas, El Dorado, La Independencia, la Panadería, Toledo, El Edén - Av Mijitayo, Atahualpa, San Andrés, Bomboná, Santiago, San Felipe, María Auxiliadora, Lourdes, Versalles, Leopoldo López Alvarez, Primero de Mayo, Plaza del Carnaval, Plaza de Nariño, Unidad Deportiva recretativa y ambiental,  Palermo, Rincón Colonial ) 15 Parques Corregimentales (Genoy, Catambuco, Cabrera, La laguna, Mocondino, Gualmatán, San Fernando, Morasurco, Catambuco, la Caldera, Mapachico,</t>
    </r>
  </si>
  <si>
    <t xml:space="preserve">Obonuco, Jamondino, Buesaquillo, El Encano). Atención a 300 solicitudes  correspondientes al mantenimiento de 31 has;  38 brigadas  correspondientes a una área mantenida de 17 has: Seis (6) campañas sobre manejo de zonas verdes en los barrios: Cantarana, parque Bolivar, la Palma, la Cruz, la Gallinacera, El Popular y sector Vía Nariño y  2  talleres sobre sostenibilidad ambiental  en zonas verdes en I.E.M. Ciudad de Pasto y en el barrio Cantarana </t>
  </si>
  <si>
    <t xml:space="preserve">y protección de los recursos naturales y  y el medioambiente llevado acabo en el Auditorio de la Institución educativa   Municipal Normal Nacional de Pasto. 5) Día del árbol conmemoración con campaña de siembra de árboles através de 3 Instituciones educativas y presentación de la obra de teatro "Las aventuras del árbol que habla". 6)  Día internacional de la capa de ozono: celebración del mes con actividades como: Cuentale tu cuento al ambiente, concurso de cuenteros realizado en las Universidades Mariana, Nariño, Cooperativa y San Martín; Seminario de prevención de cancer de Pile en el Auditorio de La Universidad Mariana y concierto musical  de grupos juveniles el la Plaza del Carnaval y La Cultura. 7) Campaña de protección de recurso hídrico, elaboración y entrega de videos sobre los impactos  generados sobre el río Pasto, brigadaas de sensibilización y recuperación de río. 8) Campaña de prevención de incendios forestales mediante realización, entrega y divulgación de material preventivo en los 17 Corregimientos  del Muncipio de Pasto. 9) Campaña de prevención de la utilización de musgos y líquenes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</si>
</sst>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7">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
      <u val="single"/>
      <sz val="10"/>
      <name val="Arial"/>
      <family val="2"/>
    </font>
    <font>
      <b/>
      <sz val="9"/>
      <name val="Arial"/>
      <family val="2"/>
    </font>
    <font>
      <sz val="12"/>
      <name val="Arial"/>
      <family val="0"/>
    </font>
  </fonts>
  <fills count="3">
    <fill>
      <patternFill/>
    </fill>
    <fill>
      <patternFill patternType="gray125"/>
    </fill>
    <fill>
      <patternFill patternType="solid">
        <fgColor indexed="9"/>
        <bgColor indexed="64"/>
      </patternFill>
    </fill>
  </fills>
  <borders count="30">
    <border>
      <left/>
      <right/>
      <top/>
      <bottom/>
      <diagonal/>
    </border>
    <border>
      <left style="thin"/>
      <right style="medium"/>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mediu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color indexed="63"/>
      </top>
      <bottom style="thin"/>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1" xfId="0" applyFont="1" applyBorder="1" applyAlignment="1">
      <alignment horizontal="justify" vertical="center" wrapText="1"/>
    </xf>
    <xf numFmtId="0" fontId="1" fillId="0" borderId="0" xfId="0" applyFont="1" applyAlignment="1">
      <alignment horizontal="left"/>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2"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2" fillId="0" borderId="0" xfId="0" applyFont="1" applyFill="1" applyBorder="1" applyAlignment="1">
      <alignment horizontal="center"/>
    </xf>
    <xf numFmtId="0" fontId="12" fillId="0" borderId="0" xfId="0" applyFont="1" applyFill="1" applyBorder="1" applyAlignment="1">
      <alignment/>
    </xf>
    <xf numFmtId="0" fontId="12" fillId="0" borderId="0" xfId="0" applyFont="1" applyFill="1" applyBorder="1" applyAlignment="1">
      <alignment horizontal="right"/>
    </xf>
    <xf numFmtId="0" fontId="8" fillId="0" borderId="8" xfId="0" applyFont="1" applyBorder="1" applyAlignment="1">
      <alignment horizontal="center" vertical="center" wrapText="1"/>
    </xf>
    <xf numFmtId="49" fontId="0" fillId="0" borderId="2" xfId="0" applyNumberFormat="1" applyFont="1" applyFill="1" applyBorder="1" applyAlignment="1">
      <alignment horizontal="justify" vertical="center" wrapText="1"/>
    </xf>
    <xf numFmtId="4" fontId="0" fillId="0" borderId="2" xfId="0" applyNumberFormat="1" applyFont="1" applyBorder="1" applyAlignment="1">
      <alignment horizontal="justify"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198"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 fontId="0" fillId="0" borderId="4" xfId="0" applyNumberFormat="1" applyFont="1" applyBorder="1" applyAlignment="1">
      <alignment horizontal="justify" vertical="center" wrapText="1"/>
    </xf>
    <xf numFmtId="0" fontId="0" fillId="0" borderId="2" xfId="0" applyFont="1" applyBorder="1" applyAlignment="1">
      <alignment horizontal="justify" vertical="center" wrapText="1"/>
    </xf>
    <xf numFmtId="3" fontId="2" fillId="0" borderId="5" xfId="0" applyNumberFormat="1" applyFont="1" applyBorder="1" applyAlignment="1">
      <alignment horizontal="center" vertical="center"/>
    </xf>
    <xf numFmtId="4" fontId="0" fillId="0" borderId="3" xfId="0" applyNumberFormat="1" applyFont="1" applyBorder="1" applyAlignment="1">
      <alignment horizontal="justify" vertical="center" wrapText="1"/>
    </xf>
    <xf numFmtId="0" fontId="0" fillId="0" borderId="12" xfId="0" applyFont="1" applyBorder="1" applyAlignment="1">
      <alignment horizontal="justify" vertical="center" wrapText="1"/>
    </xf>
    <xf numFmtId="3" fontId="2" fillId="0" borderId="6" xfId="0" applyNumberFormat="1" applyFont="1" applyBorder="1" applyAlignment="1">
      <alignment horizontal="center" vertical="center"/>
    </xf>
    <xf numFmtId="3" fontId="2" fillId="0" borderId="7" xfId="0" applyNumberFormat="1" applyFont="1" applyBorder="1" applyAlignment="1">
      <alignment horizontal="center" vertical="center"/>
    </xf>
    <xf numFmtId="0" fontId="0" fillId="0" borderId="13" xfId="0" applyFont="1" applyBorder="1" applyAlignment="1">
      <alignment horizontal="justify" vertical="center" wrapText="1"/>
    </xf>
    <xf numFmtId="0" fontId="1" fillId="2" borderId="2" xfId="0" applyFont="1" applyFill="1" applyBorder="1" applyAlignment="1">
      <alignment horizontal="justify" vertical="center" wrapText="1"/>
    </xf>
    <xf numFmtId="9" fontId="0" fillId="2" borderId="2" xfId="0" applyNumberFormat="1" applyFont="1" applyFill="1" applyBorder="1" applyAlignment="1">
      <alignment horizontal="center" vertical="center" wrapText="1"/>
    </xf>
    <xf numFmtId="10" fontId="0"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0" fillId="0" borderId="0" xfId="0" applyFont="1" applyBorder="1" applyAlignment="1">
      <alignment vertical="center" wrapText="1"/>
    </xf>
    <xf numFmtId="0" fontId="0" fillId="0" borderId="2" xfId="0" applyNumberFormat="1" applyBorder="1" applyAlignment="1">
      <alignment horizontal="justify" vertical="center" wrapText="1"/>
    </xf>
    <xf numFmtId="198" fontId="0" fillId="2" borderId="3" xfId="0" applyNumberFormat="1" applyFill="1" applyBorder="1" applyAlignment="1">
      <alignment horizontal="center" vertical="center" wrapText="1"/>
    </xf>
    <xf numFmtId="198" fontId="0" fillId="2" borderId="2" xfId="0" applyNumberFormat="1" applyFill="1" applyBorder="1" applyAlignment="1">
      <alignment horizontal="center" vertical="center" wrapText="1"/>
    </xf>
    <xf numFmtId="198" fontId="0" fillId="2" borderId="4" xfId="0" applyNumberFormat="1" applyFill="1" applyBorder="1" applyAlignment="1">
      <alignment horizontal="center" vertical="center" wrapText="1"/>
    </xf>
    <xf numFmtId="0" fontId="0" fillId="2" borderId="14" xfId="0" applyFont="1" applyFill="1" applyBorder="1" applyAlignment="1">
      <alignment horizontal="justify" vertical="center" wrapText="1"/>
    </xf>
    <xf numFmtId="0" fontId="0" fillId="0" borderId="4" xfId="0" applyBorder="1" applyAlignment="1">
      <alignment horizontal="justify"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xf>
    <xf numFmtId="9" fontId="13" fillId="0" borderId="3" xfId="21" applyFont="1" applyBorder="1" applyAlignment="1">
      <alignment horizontal="center" vertical="center" wrapText="1"/>
    </xf>
    <xf numFmtId="9" fontId="13" fillId="0" borderId="2" xfId="21" applyFont="1" applyBorder="1" applyAlignment="1">
      <alignment horizontal="center" vertical="center" wrapText="1"/>
    </xf>
    <xf numFmtId="9" fontId="1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xf>
    <xf numFmtId="4" fontId="13" fillId="0" borderId="4" xfId="0" applyNumberFormat="1" applyFont="1" applyBorder="1" applyAlignment="1">
      <alignment horizontal="center" vertical="center"/>
    </xf>
    <xf numFmtId="0" fontId="15" fillId="0" borderId="9" xfId="0"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1" fillId="0" borderId="2" xfId="0" applyNumberFormat="1" applyFont="1" applyBorder="1" applyAlignment="1">
      <alignment horizontal="justify" vertical="center" wrapText="1"/>
    </xf>
    <xf numFmtId="9" fontId="0" fillId="2" borderId="15" xfId="0" applyNumberFormat="1" applyFont="1" applyFill="1" applyBorder="1" applyAlignment="1">
      <alignment horizontal="center" vertical="center" wrapText="1"/>
    </xf>
    <xf numFmtId="0" fontId="1" fillId="2" borderId="8" xfId="0" applyFont="1" applyFill="1" applyBorder="1" applyAlignment="1">
      <alignment horizontal="justify" vertical="center" wrapText="1"/>
    </xf>
    <xf numFmtId="0" fontId="0" fillId="2" borderId="14" xfId="0" applyNumberFormat="1"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6" xfId="0" applyNumberFormat="1" applyFont="1" applyFill="1" applyBorder="1" applyAlignment="1">
      <alignment horizontal="justify" vertical="center" wrapText="1"/>
    </xf>
    <xf numFmtId="9" fontId="16" fillId="0" borderId="2" xfId="21" applyFont="1" applyBorder="1" applyAlignment="1">
      <alignment horizontal="center" vertical="center" wrapText="1"/>
    </xf>
    <xf numFmtId="9" fontId="16" fillId="0" borderId="2" xfId="21" applyFont="1" applyBorder="1" applyAlignment="1">
      <alignment vertical="center" wrapText="1"/>
    </xf>
    <xf numFmtId="9" fontId="16"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xf>
    <xf numFmtId="0" fontId="0" fillId="0" borderId="6"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1" xfId="0" applyFont="1" applyBorder="1" applyAlignment="1">
      <alignment/>
    </xf>
    <xf numFmtId="0" fontId="0" fillId="0" borderId="1" xfId="0" applyFont="1" applyBorder="1" applyAlignment="1">
      <alignment/>
    </xf>
    <xf numFmtId="4" fontId="16" fillId="0" borderId="4" xfId="0" applyNumberFormat="1" applyFont="1" applyBorder="1" applyAlignment="1">
      <alignment horizontal="center" vertical="center"/>
    </xf>
    <xf numFmtId="0" fontId="1" fillId="2" borderId="17" xfId="0" applyFont="1" applyFill="1" applyBorder="1" applyAlignment="1">
      <alignment horizontal="justify" vertical="center" wrapText="1"/>
    </xf>
    <xf numFmtId="9" fontId="0" fillId="2" borderId="4" xfId="0" applyNumberFormat="1" applyFont="1" applyFill="1" applyBorder="1" applyAlignment="1">
      <alignment horizontal="center" vertical="center" wrapText="1"/>
    </xf>
    <xf numFmtId="0" fontId="0" fillId="0" borderId="13" xfId="0" applyFont="1" applyBorder="1" applyAlignment="1">
      <alignment/>
    </xf>
    <xf numFmtId="9" fontId="16" fillId="0" borderId="3" xfId="21" applyFont="1" applyBorder="1" applyAlignment="1">
      <alignment horizontal="center" vertical="center" wrapText="1"/>
    </xf>
    <xf numFmtId="0" fontId="1" fillId="2" borderId="3" xfId="0" applyFont="1" applyFill="1" applyBorder="1" applyAlignment="1">
      <alignment horizontal="justify" vertical="center" wrapText="1"/>
    </xf>
    <xf numFmtId="9" fontId="0" fillId="2" borderId="3" xfId="0" applyNumberFormat="1" applyFont="1" applyFill="1" applyBorder="1" applyAlignment="1">
      <alignment horizontal="center" vertical="center" wrapText="1"/>
    </xf>
    <xf numFmtId="3" fontId="6" fillId="0" borderId="3"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2" xfId="17" applyNumberFormat="1" applyFont="1" applyBorder="1" applyAlignment="1">
      <alignment horizontal="center" vertical="center"/>
    </xf>
    <xf numFmtId="3" fontId="6" fillId="0" borderId="4" xfId="17" applyNumberFormat="1" applyFont="1" applyBorder="1" applyAlignment="1">
      <alignment horizontal="center" vertical="center"/>
    </xf>
    <xf numFmtId="0" fontId="9" fillId="0" borderId="0" xfId="0" applyFont="1" applyAlignment="1">
      <alignment/>
    </xf>
    <xf numFmtId="0" fontId="1" fillId="2" borderId="10" xfId="0" applyNumberFormat="1"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0" borderId="18" xfId="0" applyFont="1" applyBorder="1" applyAlignment="1">
      <alignment horizontal="center" vertical="center" wrapText="1"/>
    </xf>
    <xf numFmtId="0" fontId="0" fillId="0" borderId="8" xfId="0" applyFont="1" applyBorder="1" applyAlignment="1">
      <alignment horizontal="justify" vertical="center" wrapText="1"/>
    </xf>
    <xf numFmtId="3" fontId="2" fillId="0" borderId="6" xfId="0" applyNumberFormat="1" applyFont="1" applyBorder="1" applyAlignment="1">
      <alignment horizontal="center" vertical="center"/>
    </xf>
    <xf numFmtId="2" fontId="0" fillId="0" borderId="2" xfId="0" applyNumberFormat="1" applyFont="1" applyBorder="1" applyAlignment="1">
      <alignment horizontal="justify" vertical="center" wrapText="1"/>
    </xf>
    <xf numFmtId="10" fontId="0" fillId="2" borderId="2" xfId="0" applyNumberFormat="1" applyFont="1" applyFill="1" applyBorder="1" applyAlignment="1">
      <alignment horizontal="center" vertical="center"/>
    </xf>
    <xf numFmtId="9" fontId="0" fillId="2" borderId="2" xfId="0" applyNumberFormat="1" applyFont="1" applyFill="1" applyBorder="1" applyAlignment="1">
      <alignment horizontal="center" vertical="center"/>
    </xf>
    <xf numFmtId="2" fontId="0" fillId="0" borderId="2" xfId="0" applyNumberFormat="1" applyFont="1" applyFill="1" applyBorder="1" applyAlignment="1">
      <alignment horizontal="justify" vertical="center" wrapText="1"/>
    </xf>
    <xf numFmtId="0" fontId="0" fillId="2" borderId="1" xfId="0" applyFont="1" applyFill="1" applyBorder="1" applyAlignment="1">
      <alignment horizontal="justify" vertical="center" wrapText="1"/>
    </xf>
    <xf numFmtId="4" fontId="16" fillId="0" borderId="19" xfId="0" applyNumberFormat="1" applyFont="1" applyBorder="1" applyAlignment="1">
      <alignment horizontal="center" vertical="center"/>
    </xf>
    <xf numFmtId="3" fontId="8" fillId="0" borderId="12"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9" fontId="0"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2" xfId="0" applyBorder="1" applyAlignment="1">
      <alignment horizontal="justify" vertical="center" wrapText="1"/>
    </xf>
    <xf numFmtId="4" fontId="16" fillId="0" borderId="21" xfId="0" applyNumberFormat="1" applyFont="1" applyBorder="1" applyAlignment="1">
      <alignment horizontal="center" vertical="center"/>
    </xf>
    <xf numFmtId="9" fontId="0" fillId="2" borderId="15"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4" fontId="16" fillId="0" borderId="22"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97" fontId="0" fillId="0" borderId="2" xfId="0" applyNumberFormat="1" applyFont="1" applyBorder="1" applyAlignment="1">
      <alignment horizontal="center" vertical="center" wrapText="1"/>
    </xf>
    <xf numFmtId="197" fontId="0"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197" fontId="0" fillId="0" borderId="3" xfId="0" applyNumberFormat="1" applyFont="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6" xfId="0" applyFont="1" applyBorder="1" applyAlignment="1">
      <alignment horizontal="center" vertical="center" wrapText="1"/>
    </xf>
    <xf numFmtId="0" fontId="0" fillId="0" borderId="2" xfId="0" applyFont="1" applyBorder="1" applyAlignment="1">
      <alignment horizontal="justify" vertical="center" wrapText="1"/>
    </xf>
    <xf numFmtId="0" fontId="1" fillId="0" borderId="0" xfId="0" applyFont="1" applyAlignment="1">
      <alignment horizontal="left"/>
    </xf>
    <xf numFmtId="0" fontId="9" fillId="0" borderId="0" xfId="0" applyFont="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3" xfId="0" applyBorder="1" applyAlignment="1">
      <alignment horizontal="justify" vertical="center" wrapText="1"/>
    </xf>
    <xf numFmtId="0" fontId="9" fillId="0" borderId="0" xfId="0" applyFont="1" applyAlignment="1">
      <alignment horizontal="center" vertical="center" wrapText="1"/>
    </xf>
    <xf numFmtId="0" fontId="0" fillId="0" borderId="1" xfId="0" applyFont="1" applyBorder="1" applyAlignment="1">
      <alignment horizontal="center"/>
    </xf>
    <xf numFmtId="0" fontId="8" fillId="0" borderId="3" xfId="0" applyFont="1" applyBorder="1" applyAlignment="1">
      <alignment horizontal="center"/>
    </xf>
    <xf numFmtId="3" fontId="1" fillId="0" borderId="10" xfId="0" applyNumberFormat="1" applyFont="1" applyFill="1" applyBorder="1" applyAlignment="1">
      <alignment horizontal="center" vertical="center" wrapText="1"/>
    </xf>
    <xf numFmtId="1" fontId="16" fillId="0" borderId="2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2" fillId="0" borderId="0" xfId="0" applyFont="1" applyFill="1" applyBorder="1" applyAlignment="1">
      <alignment horizontal="center"/>
    </xf>
    <xf numFmtId="0" fontId="0" fillId="0" borderId="4" xfId="0" applyBorder="1" applyAlignment="1">
      <alignment horizontal="justify" vertical="center" wrapText="1"/>
    </xf>
    <xf numFmtId="3" fontId="2" fillId="0" borderId="5"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25" xfId="0" applyNumberFormat="1" applyFont="1" applyBorder="1" applyAlignment="1">
      <alignment horizontal="center" vertical="center"/>
    </xf>
    <xf numFmtId="2" fontId="0" fillId="0" borderId="2" xfId="0" applyNumberFormat="1" applyFont="1" applyBorder="1" applyAlignment="1">
      <alignment horizontal="justify" vertical="center" wrapText="1"/>
    </xf>
    <xf numFmtId="9" fontId="0" fillId="2" borderId="15" xfId="0" applyNumberFormat="1" applyFont="1" applyFill="1" applyBorder="1" applyAlignment="1">
      <alignment horizontal="center" vertical="center"/>
    </xf>
    <xf numFmtId="10" fontId="0" fillId="2" borderId="2" xfId="0" applyNumberFormat="1" applyFont="1" applyFill="1" applyBorder="1" applyAlignment="1">
      <alignment horizontal="center" vertical="center"/>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9" fontId="0" fillId="2" borderId="2" xfId="0" applyNumberFormat="1" applyFont="1" applyFill="1" applyBorder="1" applyAlignment="1">
      <alignment horizontal="center" vertical="center"/>
    </xf>
    <xf numFmtId="2" fontId="0" fillId="0" borderId="0" xfId="0" applyNumberFormat="1" applyFont="1" applyBorder="1" applyAlignment="1">
      <alignment horizontal="left" vertical="center" wrapText="1"/>
    </xf>
    <xf numFmtId="9" fontId="0" fillId="2" borderId="8" xfId="0" applyNumberFormat="1" applyFont="1" applyFill="1" applyBorder="1" applyAlignment="1">
      <alignment horizontal="center" vertical="center"/>
    </xf>
    <xf numFmtId="9" fontId="0" fillId="2" borderId="16" xfId="0" applyNumberFormat="1" applyFont="1" applyFill="1" applyBorder="1" applyAlignment="1">
      <alignment horizontal="center" vertical="center"/>
    </xf>
    <xf numFmtId="9" fontId="0" fillId="2" borderId="17" xfId="0" applyNumberFormat="1" applyFont="1" applyFill="1" applyBorder="1" applyAlignment="1">
      <alignment horizontal="center" vertical="center"/>
    </xf>
    <xf numFmtId="2" fontId="0" fillId="0" borderId="10" xfId="0" applyNumberFormat="1" applyFont="1" applyBorder="1" applyAlignment="1">
      <alignment horizontal="center" vertical="center" wrapText="1"/>
    </xf>
    <xf numFmtId="2" fontId="0" fillId="0" borderId="16" xfId="0" applyNumberFormat="1" applyFont="1" applyBorder="1" applyAlignment="1">
      <alignment horizontal="center" vertical="center" wrapText="1"/>
    </xf>
    <xf numFmtId="2" fontId="0" fillId="0" borderId="17" xfId="0" applyNumberFormat="1" applyFont="1" applyBorder="1" applyAlignment="1">
      <alignment horizontal="center" vertical="center" wrapText="1"/>
    </xf>
    <xf numFmtId="2" fontId="0" fillId="0" borderId="8" xfId="0" applyNumberFormat="1" applyFont="1" applyBorder="1" applyAlignment="1">
      <alignment horizontal="center" vertical="center" wrapText="1"/>
    </xf>
    <xf numFmtId="0" fontId="2" fillId="0" borderId="8" xfId="0" applyFont="1" applyFill="1" applyBorder="1" applyAlignment="1">
      <alignment horizont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0" xfId="0" applyFont="1" applyBorder="1" applyAlignment="1">
      <alignment horizontal="center"/>
    </xf>
    <xf numFmtId="2" fontId="0" fillId="0" borderId="3" xfId="0" applyNumberFormat="1" applyFont="1" applyBorder="1" applyAlignment="1">
      <alignment horizontal="justify" vertical="center" wrapText="1"/>
    </xf>
    <xf numFmtId="9" fontId="0" fillId="2" borderId="27" xfId="0" applyNumberFormat="1" applyFont="1" applyFill="1" applyBorder="1" applyAlignment="1">
      <alignment horizontal="center" vertical="center"/>
    </xf>
    <xf numFmtId="10" fontId="0" fillId="2" borderId="3" xfId="0" applyNumberFormat="1" applyFont="1" applyFill="1" applyBorder="1" applyAlignment="1">
      <alignment horizontal="center" vertical="center"/>
    </xf>
    <xf numFmtId="9" fontId="0" fillId="2" borderId="3"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 xfId="0" applyFont="1" applyBorder="1" applyAlignment="1">
      <alignment horizontal="center" vertical="center" wrapText="1"/>
    </xf>
    <xf numFmtId="2" fontId="0" fillId="0" borderId="28" xfId="0" applyNumberFormat="1" applyFont="1" applyBorder="1" applyAlignment="1">
      <alignment horizontal="center" vertical="center" wrapText="1"/>
    </xf>
    <xf numFmtId="2" fontId="0" fillId="0" borderId="29" xfId="0" applyNumberFormat="1" applyFont="1" applyBorder="1" applyAlignment="1">
      <alignment horizontal="center" vertical="center" wrapText="1"/>
    </xf>
    <xf numFmtId="10" fontId="0" fillId="2" borderId="8" xfId="0" applyNumberFormat="1" applyFont="1" applyFill="1" applyBorder="1" applyAlignment="1">
      <alignment horizontal="center" vertical="center"/>
    </xf>
    <xf numFmtId="10" fontId="0" fillId="2" borderId="16" xfId="0" applyNumberFormat="1" applyFont="1" applyFill="1" applyBorder="1" applyAlignment="1">
      <alignment horizontal="center" vertical="center"/>
    </xf>
    <xf numFmtId="10" fontId="0" fillId="2" borderId="17"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60" workbookViewId="0" topLeftCell="A1">
      <selection activeCell="A22" sqref="A22"/>
    </sheetView>
  </sheetViews>
  <sheetFormatPr defaultColWidth="11.421875" defaultRowHeight="12.75"/>
  <cols>
    <col min="1" max="1" width="4.8515625" style="1" bestFit="1" customWidth="1"/>
    <col min="2" max="2" width="17.8515625" style="1" customWidth="1"/>
    <col min="3" max="3" width="33.57421875" style="1" customWidth="1"/>
    <col min="4" max="4" width="32.28125" style="1" customWidth="1"/>
    <col min="5" max="5" width="23.57421875" style="1" customWidth="1"/>
    <col min="6" max="6" width="13.57421875" style="5" customWidth="1"/>
    <col min="7" max="7" width="18.00390625" style="4" customWidth="1"/>
    <col min="8" max="8" width="17.281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34" t="s">
        <v>41</v>
      </c>
      <c r="B1" s="134"/>
      <c r="C1" s="134"/>
      <c r="D1" s="134"/>
      <c r="E1" s="134"/>
      <c r="F1" s="134"/>
      <c r="G1" s="134"/>
      <c r="H1" s="134"/>
    </row>
    <row r="2" spans="1:8" ht="15.75">
      <c r="A2" s="134" t="s">
        <v>25</v>
      </c>
      <c r="B2" s="134"/>
      <c r="C2" s="134"/>
      <c r="D2" s="134"/>
      <c r="E2" s="134"/>
      <c r="F2" s="134"/>
      <c r="G2" s="134"/>
      <c r="H2" s="134"/>
    </row>
    <row r="3" spans="1:8" ht="12.75">
      <c r="A3"/>
      <c r="B3" s="6"/>
      <c r="C3" s="6"/>
      <c r="D3" s="6"/>
      <c r="E3" s="6"/>
      <c r="F3" s="6"/>
      <c r="G3" s="6"/>
      <c r="H3" s="6"/>
    </row>
    <row r="4" spans="1:8" ht="12.75">
      <c r="A4" s="133" t="s">
        <v>26</v>
      </c>
      <c r="B4" s="133"/>
      <c r="C4" s="133"/>
      <c r="D4" s="133"/>
      <c r="F4" s="7"/>
      <c r="G4" s="6"/>
      <c r="H4" s="6"/>
    </row>
    <row r="5" spans="1:8" ht="12.75">
      <c r="A5" s="133" t="s">
        <v>42</v>
      </c>
      <c r="B5" s="133"/>
      <c r="C5" s="133"/>
      <c r="D5" s="133"/>
      <c r="E5" s="133"/>
      <c r="F5" s="133"/>
      <c r="G5" s="6"/>
      <c r="H5" s="6"/>
    </row>
    <row r="6" spans="1:7" ht="12.75">
      <c r="A6" s="133" t="s">
        <v>56</v>
      </c>
      <c r="B6" s="133"/>
      <c r="C6" s="133"/>
      <c r="D6" s="133"/>
      <c r="E6" s="133"/>
      <c r="F6" s="15" t="s">
        <v>101</v>
      </c>
      <c r="G6" s="15"/>
    </row>
    <row r="7" spans="1:8" ht="13.5" thickBot="1">
      <c r="A7"/>
      <c r="B7"/>
      <c r="C7"/>
      <c r="D7"/>
      <c r="E7" s="9"/>
      <c r="F7" s="8"/>
      <c r="G7"/>
      <c r="H7" s="9"/>
    </row>
    <row r="8" spans="1:9" s="59" customFormat="1" ht="60.75" customHeight="1" thickBot="1">
      <c r="A8" s="65" t="s">
        <v>27</v>
      </c>
      <c r="B8" s="56" t="s">
        <v>35</v>
      </c>
      <c r="C8" s="56" t="s">
        <v>43</v>
      </c>
      <c r="D8" s="66" t="s">
        <v>39</v>
      </c>
      <c r="E8" s="56" t="s">
        <v>45</v>
      </c>
      <c r="F8" s="56" t="s">
        <v>36</v>
      </c>
      <c r="G8" s="56" t="s">
        <v>37</v>
      </c>
      <c r="H8" s="57" t="s">
        <v>38</v>
      </c>
      <c r="I8" s="58"/>
    </row>
    <row r="9" spans="1:8" ht="51" customHeight="1">
      <c r="A9" s="19">
        <v>1</v>
      </c>
      <c r="B9" s="127" t="s">
        <v>21</v>
      </c>
      <c r="C9" s="17" t="s">
        <v>60</v>
      </c>
      <c r="D9" s="17" t="s">
        <v>61</v>
      </c>
      <c r="E9" s="60">
        <v>0.1</v>
      </c>
      <c r="F9" s="128" t="s">
        <v>88</v>
      </c>
      <c r="G9" s="127" t="s">
        <v>59</v>
      </c>
      <c r="H9" s="118" t="s">
        <v>40</v>
      </c>
    </row>
    <row r="10" spans="1:8" ht="102">
      <c r="A10" s="20">
        <v>2</v>
      </c>
      <c r="B10" s="123"/>
      <c r="C10" s="16" t="s">
        <v>62</v>
      </c>
      <c r="D10" s="16" t="s">
        <v>63</v>
      </c>
      <c r="E10" s="61">
        <v>0.05</v>
      </c>
      <c r="F10" s="121"/>
      <c r="G10" s="123"/>
      <c r="H10" s="119"/>
    </row>
    <row r="11" spans="1:8" ht="25.5">
      <c r="A11" s="131">
        <v>3</v>
      </c>
      <c r="B11" s="123"/>
      <c r="C11" s="132" t="s">
        <v>64</v>
      </c>
      <c r="D11" s="16" t="s">
        <v>65</v>
      </c>
      <c r="E11" s="62">
        <v>0.02</v>
      </c>
      <c r="F11" s="121"/>
      <c r="G11" s="123"/>
      <c r="H11" s="119"/>
    </row>
    <row r="12" spans="1:8" ht="30.75" customHeight="1">
      <c r="A12" s="131">
        <v>4</v>
      </c>
      <c r="B12" s="123"/>
      <c r="C12" s="132"/>
      <c r="D12" s="16" t="s">
        <v>66</v>
      </c>
      <c r="E12" s="62">
        <v>0.3</v>
      </c>
      <c r="F12" s="121"/>
      <c r="G12" s="123"/>
      <c r="H12" s="119"/>
    </row>
    <row r="13" spans="1:8" ht="102">
      <c r="A13" s="98">
        <v>4</v>
      </c>
      <c r="B13" s="123"/>
      <c r="C13" s="99" t="s">
        <v>67</v>
      </c>
      <c r="D13" s="16" t="s">
        <v>68</v>
      </c>
      <c r="E13" s="62">
        <v>0.3</v>
      </c>
      <c r="F13" s="121"/>
      <c r="G13" s="123"/>
      <c r="H13" s="119"/>
    </row>
    <row r="14" spans="1:8" ht="38.25">
      <c r="A14" s="20">
        <v>5</v>
      </c>
      <c r="B14" s="123"/>
      <c r="C14" s="16" t="s">
        <v>69</v>
      </c>
      <c r="D14" s="16" t="s">
        <v>70</v>
      </c>
      <c r="E14" s="62">
        <v>0.4</v>
      </c>
      <c r="F14" s="121"/>
      <c r="G14" s="123"/>
      <c r="H14" s="119"/>
    </row>
    <row r="15" spans="1:8" ht="51">
      <c r="A15" s="20">
        <v>6</v>
      </c>
      <c r="B15" s="123"/>
      <c r="C15" s="16" t="s">
        <v>71</v>
      </c>
      <c r="D15" s="16" t="s">
        <v>72</v>
      </c>
      <c r="E15" s="63">
        <v>60</v>
      </c>
      <c r="F15" s="121"/>
      <c r="G15" s="123"/>
      <c r="H15" s="119"/>
    </row>
    <row r="16" spans="1:8" ht="38.25" customHeight="1">
      <c r="A16" s="20">
        <v>7</v>
      </c>
      <c r="B16" s="123"/>
      <c r="C16" s="16" t="s">
        <v>73</v>
      </c>
      <c r="D16" s="16" t="s">
        <v>74</v>
      </c>
      <c r="E16" s="62">
        <v>0.8</v>
      </c>
      <c r="F16" s="121"/>
      <c r="G16" s="123"/>
      <c r="H16" s="119"/>
    </row>
    <row r="17" spans="1:8" ht="63.75">
      <c r="A17" s="20">
        <v>8</v>
      </c>
      <c r="B17" s="123" t="s">
        <v>21</v>
      </c>
      <c r="C17" s="16" t="s">
        <v>76</v>
      </c>
      <c r="D17" s="16" t="s">
        <v>77</v>
      </c>
      <c r="E17" s="62">
        <v>1</v>
      </c>
      <c r="F17" s="121"/>
      <c r="G17" s="123"/>
      <c r="H17" s="119"/>
    </row>
    <row r="18" spans="1:8" ht="38.25">
      <c r="A18" s="20">
        <v>9</v>
      </c>
      <c r="B18" s="123"/>
      <c r="C18" s="16" t="s">
        <v>78</v>
      </c>
      <c r="D18" s="16" t="s">
        <v>79</v>
      </c>
      <c r="E18" s="62">
        <v>0</v>
      </c>
      <c r="F18" s="121"/>
      <c r="G18" s="123"/>
      <c r="H18" s="120"/>
    </row>
    <row r="19" spans="1:8" ht="76.5" customHeight="1">
      <c r="A19" s="20">
        <v>10</v>
      </c>
      <c r="B19" s="123"/>
      <c r="C19" s="16" t="s">
        <v>80</v>
      </c>
      <c r="D19" s="16" t="s">
        <v>81</v>
      </c>
      <c r="E19" s="63">
        <v>200</v>
      </c>
      <c r="F19" s="121" t="s">
        <v>88</v>
      </c>
      <c r="G19" s="123" t="s">
        <v>59</v>
      </c>
      <c r="H19" s="125" t="s">
        <v>40</v>
      </c>
    </row>
    <row r="20" spans="1:8" ht="76.5">
      <c r="A20" s="20">
        <v>11</v>
      </c>
      <c r="B20" s="123"/>
      <c r="C20" s="16" t="s">
        <v>82</v>
      </c>
      <c r="D20" s="16" t="s">
        <v>83</v>
      </c>
      <c r="E20" s="63">
        <v>7</v>
      </c>
      <c r="F20" s="121"/>
      <c r="G20" s="123"/>
      <c r="H20" s="125"/>
    </row>
    <row r="21" spans="1:8" ht="51">
      <c r="A21" s="20">
        <v>12</v>
      </c>
      <c r="B21" s="123"/>
      <c r="C21" s="16" t="s">
        <v>84</v>
      </c>
      <c r="D21" s="16" t="s">
        <v>85</v>
      </c>
      <c r="E21" s="63">
        <v>1</v>
      </c>
      <c r="F21" s="121"/>
      <c r="G21" s="123"/>
      <c r="H21" s="125"/>
    </row>
    <row r="22" spans="1:8" ht="64.5" thickBot="1">
      <c r="A22" s="21">
        <v>13</v>
      </c>
      <c r="B22" s="124"/>
      <c r="C22" s="18" t="s">
        <v>86</v>
      </c>
      <c r="D22" s="18" t="s">
        <v>87</v>
      </c>
      <c r="E22" s="64">
        <v>13</v>
      </c>
      <c r="F22" s="122"/>
      <c r="G22" s="124"/>
      <c r="H22" s="126"/>
    </row>
    <row r="23" spans="1:8" s="11" customFormat="1" ht="12.75">
      <c r="A23" s="129" t="s">
        <v>55</v>
      </c>
      <c r="B23" s="129"/>
      <c r="C23" s="130" t="str">
        <f>B9</f>
        <v>Secretaría de Gestión y Saneamiento Ambiental</v>
      </c>
      <c r="D23" s="130"/>
      <c r="E23" s="130"/>
      <c r="F23" s="130"/>
      <c r="G23" s="49"/>
      <c r="H23" s="49"/>
    </row>
    <row r="24" ht="12.75">
      <c r="G24" s="10"/>
    </row>
    <row r="25" ht="12.75">
      <c r="F25" s="1"/>
    </row>
  </sheetData>
  <mergeCells count="17">
    <mergeCell ref="A6:E6"/>
    <mergeCell ref="A1:H1"/>
    <mergeCell ref="A2:H2"/>
    <mergeCell ref="A4:D4"/>
    <mergeCell ref="A5:F5"/>
    <mergeCell ref="A23:B23"/>
    <mergeCell ref="C23:F23"/>
    <mergeCell ref="A11:A12"/>
    <mergeCell ref="C11:C12"/>
    <mergeCell ref="B9:B16"/>
    <mergeCell ref="B17:B22"/>
    <mergeCell ref="H9:H18"/>
    <mergeCell ref="F19:F22"/>
    <mergeCell ref="G19:G22"/>
    <mergeCell ref="H19:H22"/>
    <mergeCell ref="G9:G18"/>
    <mergeCell ref="F9:F18"/>
  </mergeCells>
  <printOptions horizontalCentered="1"/>
  <pageMargins left="0.2755905511811024" right="0.15748031496062992" top="0.73" bottom="0.2755905511811024" header="0" footer="0"/>
  <pageSetup fitToHeight="6"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dimension ref="A1:K31"/>
  <sheetViews>
    <sheetView tabSelected="1" zoomScale="70" zoomScaleNormal="70" zoomScaleSheetLayoutView="75" workbookViewId="0" topLeftCell="A4">
      <pane ySplit="6" topLeftCell="BM19" activePane="bottomLeft" state="frozen"/>
      <selection pane="topLeft" activeCell="A4" sqref="A4"/>
      <selection pane="bottomLeft" activeCell="H19" sqref="H19:H20"/>
    </sheetView>
  </sheetViews>
  <sheetFormatPr defaultColWidth="11.421875" defaultRowHeight="12.75"/>
  <cols>
    <col min="1" max="1" width="4.00390625" style="11" bestFit="1" customWidth="1"/>
    <col min="2" max="2" width="19.28125" style="11" customWidth="1"/>
    <col min="3" max="3" width="31.140625" style="11" customWidth="1"/>
    <col min="4" max="4" width="19.421875" style="11" customWidth="1"/>
    <col min="5" max="5" width="18.57421875" style="11" customWidth="1"/>
    <col min="6" max="6" width="53.421875" style="11" customWidth="1"/>
    <col min="7" max="7" width="11.140625" style="11" customWidth="1"/>
    <col min="8" max="8" width="12.00390625" style="11" customWidth="1"/>
    <col min="9" max="9" width="20.00390625" style="11" customWidth="1"/>
    <col min="10" max="16384" width="11.421875" style="11" customWidth="1"/>
  </cols>
  <sheetData>
    <row r="1" spans="1:9" ht="15.75">
      <c r="A1" s="141" t="s">
        <v>54</v>
      </c>
      <c r="B1" s="141"/>
      <c r="C1" s="141"/>
      <c r="D1" s="141"/>
      <c r="E1" s="141"/>
      <c r="F1" s="141"/>
      <c r="G1" s="141"/>
      <c r="H1" s="141"/>
      <c r="I1" s="141"/>
    </row>
    <row r="2" spans="1:9" ht="15.75">
      <c r="A2" s="141" t="s">
        <v>25</v>
      </c>
      <c r="B2" s="141"/>
      <c r="C2" s="141"/>
      <c r="D2" s="141"/>
      <c r="E2" s="141"/>
      <c r="F2" s="141"/>
      <c r="G2" s="141"/>
      <c r="H2" s="141"/>
      <c r="I2" s="141"/>
    </row>
    <row r="3" spans="2:8" ht="12.75">
      <c r="B3" s="12"/>
      <c r="C3" s="12"/>
      <c r="D3" s="12"/>
      <c r="E3" s="12"/>
      <c r="F3" s="12"/>
      <c r="G3" s="12"/>
      <c r="H3" s="12"/>
    </row>
    <row r="4" spans="1:10" s="1" customFormat="1" ht="12.75">
      <c r="A4" s="133" t="s">
        <v>26</v>
      </c>
      <c r="B4" s="133"/>
      <c r="C4" s="133"/>
      <c r="D4" s="133"/>
      <c r="E4" s="133"/>
      <c r="F4" s="133"/>
      <c r="G4" s="6"/>
      <c r="H4" s="6"/>
      <c r="I4" s="6"/>
      <c r="J4" s="3"/>
    </row>
    <row r="5" spans="1:10" s="1" customFormat="1" ht="12.75">
      <c r="A5" s="133" t="s">
        <v>42</v>
      </c>
      <c r="B5" s="133"/>
      <c r="C5" s="133"/>
      <c r="D5" s="133"/>
      <c r="E5" s="133"/>
      <c r="F5" s="133"/>
      <c r="G5" s="133"/>
      <c r="H5" s="6"/>
      <c r="I5" s="6"/>
      <c r="J5" s="3"/>
    </row>
    <row r="6" spans="1:10" s="1" customFormat="1" ht="12.75">
      <c r="A6" s="23" t="s">
        <v>57</v>
      </c>
      <c r="B6" s="23"/>
      <c r="C6" s="23"/>
      <c r="D6" s="23"/>
      <c r="E6" s="23"/>
      <c r="F6" s="23"/>
      <c r="G6" s="23"/>
      <c r="H6" s="133" t="s">
        <v>100</v>
      </c>
      <c r="I6" s="133"/>
      <c r="J6" s="3"/>
    </row>
    <row r="7" ht="13.5" thickBot="1"/>
    <row r="8" spans="1:9" ht="12.75">
      <c r="A8" s="109" t="s">
        <v>27</v>
      </c>
      <c r="B8" s="136" t="s">
        <v>46</v>
      </c>
      <c r="C8" s="138" t="s">
        <v>47</v>
      </c>
      <c r="D8" s="144" t="str">
        <f>4!D8</f>
        <v>INDICADORES CLAVES DE RENDIMIENTO</v>
      </c>
      <c r="E8" s="138" t="s">
        <v>48</v>
      </c>
      <c r="F8" s="136" t="s">
        <v>49</v>
      </c>
      <c r="G8" s="143" t="s">
        <v>50</v>
      </c>
      <c r="H8" s="143"/>
      <c r="I8" s="107" t="s">
        <v>51</v>
      </c>
    </row>
    <row r="9" spans="1:9" ht="71.25" customHeight="1" thickBot="1">
      <c r="A9" s="135"/>
      <c r="B9" s="137"/>
      <c r="C9" s="139"/>
      <c r="D9" s="139"/>
      <c r="E9" s="139" t="s">
        <v>44</v>
      </c>
      <c r="F9" s="137"/>
      <c r="G9" s="48" t="s">
        <v>52</v>
      </c>
      <c r="H9" s="48" t="s">
        <v>53</v>
      </c>
      <c r="I9" s="108"/>
    </row>
    <row r="10" spans="1:9" ht="63" customHeight="1">
      <c r="A10" s="19">
        <v>1</v>
      </c>
      <c r="B10" s="140" t="s">
        <v>58</v>
      </c>
      <c r="C10" s="17" t="s">
        <v>60</v>
      </c>
      <c r="D10" s="17" t="s">
        <v>61</v>
      </c>
      <c r="E10" s="88">
        <v>0.1</v>
      </c>
      <c r="F10" s="89" t="s">
        <v>28</v>
      </c>
      <c r="G10" s="90">
        <v>1</v>
      </c>
      <c r="H10" s="90">
        <v>0.7</v>
      </c>
      <c r="I10" s="40" t="s">
        <v>117</v>
      </c>
    </row>
    <row r="11" spans="1:9" ht="153">
      <c r="A11" s="20">
        <v>2</v>
      </c>
      <c r="B11" s="112"/>
      <c r="C11" s="16" t="s">
        <v>62</v>
      </c>
      <c r="D11" s="16" t="s">
        <v>63</v>
      </c>
      <c r="E11" s="74">
        <v>0.05</v>
      </c>
      <c r="F11" s="44" t="s">
        <v>29</v>
      </c>
      <c r="G11" s="45">
        <v>1</v>
      </c>
      <c r="H11" s="45">
        <v>0.5</v>
      </c>
      <c r="I11" s="14"/>
    </row>
    <row r="12" spans="1:9" ht="198.75" customHeight="1">
      <c r="A12" s="78">
        <v>3</v>
      </c>
      <c r="B12" s="112"/>
      <c r="C12" s="16" t="s">
        <v>64</v>
      </c>
      <c r="D12" s="16" t="s">
        <v>65</v>
      </c>
      <c r="E12" s="74">
        <v>0.02</v>
      </c>
      <c r="F12" s="67" t="s">
        <v>30</v>
      </c>
      <c r="G12" s="45">
        <v>1</v>
      </c>
      <c r="H12" s="45">
        <v>1</v>
      </c>
      <c r="I12" s="79"/>
    </row>
    <row r="13" spans="1:9" ht="137.25" customHeight="1">
      <c r="A13" s="20"/>
      <c r="B13" s="112"/>
      <c r="C13" s="16"/>
      <c r="D13" s="16"/>
      <c r="E13" s="75"/>
      <c r="F13" s="50" t="s">
        <v>4</v>
      </c>
      <c r="G13" s="45"/>
      <c r="H13" s="45"/>
      <c r="I13" s="80"/>
    </row>
    <row r="14" spans="1:9" ht="96" customHeight="1">
      <c r="A14" s="78"/>
      <c r="B14" s="112" t="s">
        <v>58</v>
      </c>
      <c r="C14" s="16" t="s">
        <v>64</v>
      </c>
      <c r="D14" s="16" t="s">
        <v>66</v>
      </c>
      <c r="E14" s="76">
        <v>0.3</v>
      </c>
      <c r="F14" s="44" t="s">
        <v>118</v>
      </c>
      <c r="G14" s="45">
        <v>1</v>
      </c>
      <c r="H14" s="45">
        <v>0.1</v>
      </c>
      <c r="I14" s="81"/>
    </row>
    <row r="15" spans="1:9" ht="124.5" customHeight="1">
      <c r="A15" s="20">
        <v>4</v>
      </c>
      <c r="B15" s="112"/>
      <c r="C15" s="16" t="s">
        <v>67</v>
      </c>
      <c r="D15" s="16" t="s">
        <v>68</v>
      </c>
      <c r="E15" s="76">
        <v>0.3</v>
      </c>
      <c r="F15" s="44" t="s">
        <v>31</v>
      </c>
      <c r="G15" s="45">
        <v>1</v>
      </c>
      <c r="H15" s="46">
        <v>1</v>
      </c>
      <c r="I15" s="81"/>
    </row>
    <row r="16" spans="1:11" ht="171.75" customHeight="1">
      <c r="A16" s="20">
        <v>5</v>
      </c>
      <c r="B16" s="112"/>
      <c r="C16" s="16" t="s">
        <v>69</v>
      </c>
      <c r="D16" s="16" t="s">
        <v>70</v>
      </c>
      <c r="E16" s="76">
        <v>0.4</v>
      </c>
      <c r="F16" s="44" t="s">
        <v>32</v>
      </c>
      <c r="G16" s="45">
        <v>1</v>
      </c>
      <c r="H16" s="45">
        <v>2</v>
      </c>
      <c r="I16" s="82"/>
      <c r="K16" s="13"/>
    </row>
    <row r="17" spans="1:11" ht="128.25" customHeight="1">
      <c r="A17" s="20">
        <v>6</v>
      </c>
      <c r="B17" s="112"/>
      <c r="C17" s="16" t="s">
        <v>71</v>
      </c>
      <c r="D17" s="16" t="s">
        <v>72</v>
      </c>
      <c r="E17" s="77">
        <v>60</v>
      </c>
      <c r="F17" s="44" t="s">
        <v>19</v>
      </c>
      <c r="G17" s="45">
        <v>1</v>
      </c>
      <c r="H17" s="45">
        <v>0.9</v>
      </c>
      <c r="I17" s="79"/>
      <c r="K17" s="13"/>
    </row>
    <row r="18" spans="1:9" ht="95.25" customHeight="1">
      <c r="A18" s="98">
        <v>7</v>
      </c>
      <c r="B18" s="112" t="s">
        <v>58</v>
      </c>
      <c r="C18" s="16" t="s">
        <v>73</v>
      </c>
      <c r="D18" s="16" t="s">
        <v>74</v>
      </c>
      <c r="E18" s="76">
        <v>0.8</v>
      </c>
      <c r="F18" s="44" t="s">
        <v>20</v>
      </c>
      <c r="G18" s="45">
        <v>1</v>
      </c>
      <c r="H18" s="45">
        <v>0.9</v>
      </c>
      <c r="I18" s="82"/>
    </row>
    <row r="19" spans="1:9" ht="242.25">
      <c r="A19" s="131">
        <v>8</v>
      </c>
      <c r="B19" s="112"/>
      <c r="C19" s="132" t="s">
        <v>76</v>
      </c>
      <c r="D19" s="132" t="s">
        <v>77</v>
      </c>
      <c r="E19" s="145">
        <f>17+10+22+16</f>
        <v>65</v>
      </c>
      <c r="F19" s="69" t="s">
        <v>123</v>
      </c>
      <c r="G19" s="114">
        <v>1</v>
      </c>
      <c r="H19" s="110">
        <v>1</v>
      </c>
      <c r="I19" s="142"/>
    </row>
    <row r="20" spans="1:9" ht="104.25" customHeight="1">
      <c r="A20" s="131"/>
      <c r="B20" s="112"/>
      <c r="C20" s="132"/>
      <c r="D20" s="132"/>
      <c r="E20" s="145"/>
      <c r="F20" s="70" t="s">
        <v>124</v>
      </c>
      <c r="G20" s="114"/>
      <c r="H20" s="110"/>
      <c r="I20" s="142"/>
    </row>
    <row r="21" spans="1:9" ht="48.75" customHeight="1">
      <c r="A21" s="20">
        <v>9</v>
      </c>
      <c r="B21" s="112" t="s">
        <v>58</v>
      </c>
      <c r="C21" s="16" t="s">
        <v>78</v>
      </c>
      <c r="D21" s="16" t="s">
        <v>79</v>
      </c>
      <c r="E21" s="76">
        <v>0</v>
      </c>
      <c r="F21" s="71"/>
      <c r="G21" s="47"/>
      <c r="H21" s="47"/>
      <c r="I21" s="82"/>
    </row>
    <row r="22" spans="1:9" ht="261" customHeight="1">
      <c r="A22" s="131">
        <v>10</v>
      </c>
      <c r="B22" s="112"/>
      <c r="C22" s="132" t="s">
        <v>80</v>
      </c>
      <c r="D22" s="132" t="s">
        <v>81</v>
      </c>
      <c r="E22" s="113">
        <v>200</v>
      </c>
      <c r="F22" s="69" t="s">
        <v>33</v>
      </c>
      <c r="G22" s="114">
        <v>1</v>
      </c>
      <c r="H22" s="110">
        <f>226.91/200</f>
        <v>1.13455</v>
      </c>
      <c r="I22" s="111" t="s">
        <v>22</v>
      </c>
    </row>
    <row r="23" spans="1:9" ht="89.25">
      <c r="A23" s="131"/>
      <c r="B23" s="112"/>
      <c r="C23" s="132"/>
      <c r="D23" s="132"/>
      <c r="E23" s="113"/>
      <c r="F23" s="72" t="s">
        <v>120</v>
      </c>
      <c r="G23" s="114"/>
      <c r="H23" s="110"/>
      <c r="I23" s="111"/>
    </row>
    <row r="24" spans="1:10" ht="272.25" customHeight="1">
      <c r="A24" s="20">
        <v>11</v>
      </c>
      <c r="B24" s="112"/>
      <c r="C24" s="115" t="s">
        <v>82</v>
      </c>
      <c r="D24" s="115" t="s">
        <v>83</v>
      </c>
      <c r="E24" s="117">
        <v>7</v>
      </c>
      <c r="F24" s="69" t="s">
        <v>5</v>
      </c>
      <c r="G24" s="68">
        <v>1</v>
      </c>
      <c r="H24" s="45">
        <f>12/7</f>
        <v>1.7142857142857142</v>
      </c>
      <c r="I24" s="82"/>
      <c r="J24" s="11">
        <f>143.1146+48</f>
        <v>191.1146</v>
      </c>
    </row>
    <row r="25" spans="1:9" ht="258.75" customHeight="1">
      <c r="A25" s="131">
        <v>11</v>
      </c>
      <c r="B25" s="112" t="s">
        <v>58</v>
      </c>
      <c r="C25" s="116"/>
      <c r="D25" s="116"/>
      <c r="E25" s="106"/>
      <c r="F25" s="72" t="s">
        <v>125</v>
      </c>
      <c r="G25" s="68"/>
      <c r="H25" s="45"/>
      <c r="I25" s="83"/>
    </row>
    <row r="26" spans="1:9" ht="240" customHeight="1">
      <c r="A26" s="131"/>
      <c r="B26" s="112"/>
      <c r="C26" s="132"/>
      <c r="D26" s="132"/>
      <c r="E26" s="113"/>
      <c r="F26" s="73" t="s">
        <v>0</v>
      </c>
      <c r="G26" s="114"/>
      <c r="H26" s="110"/>
      <c r="I26" s="142"/>
    </row>
    <row r="27" spans="1:9" ht="60.75" customHeight="1">
      <c r="A27" s="131"/>
      <c r="B27" s="112"/>
      <c r="C27" s="132"/>
      <c r="D27" s="132"/>
      <c r="E27" s="113"/>
      <c r="F27" s="73" t="s">
        <v>1</v>
      </c>
      <c r="G27" s="114"/>
      <c r="H27" s="110"/>
      <c r="I27" s="142"/>
    </row>
    <row r="28" spans="1:9" ht="244.5" customHeight="1">
      <c r="A28" s="131">
        <v>12</v>
      </c>
      <c r="B28" s="112" t="s">
        <v>58</v>
      </c>
      <c r="C28" s="132" t="s">
        <v>84</v>
      </c>
      <c r="D28" s="132" t="s">
        <v>85</v>
      </c>
      <c r="E28" s="113">
        <v>1</v>
      </c>
      <c r="F28" s="69" t="s">
        <v>9</v>
      </c>
      <c r="G28" s="114">
        <v>1</v>
      </c>
      <c r="H28" s="110">
        <v>1</v>
      </c>
      <c r="I28" s="142"/>
    </row>
    <row r="29" spans="1:9" ht="84" customHeight="1">
      <c r="A29" s="131"/>
      <c r="B29" s="112"/>
      <c r="C29" s="132"/>
      <c r="D29" s="132"/>
      <c r="E29" s="113"/>
      <c r="F29" s="54" t="s">
        <v>34</v>
      </c>
      <c r="G29" s="114"/>
      <c r="H29" s="110"/>
      <c r="I29" s="142"/>
    </row>
    <row r="30" spans="1:9" ht="278.25" customHeight="1" thickBot="1">
      <c r="A30" s="21">
        <v>13</v>
      </c>
      <c r="B30" s="55" t="s">
        <v>58</v>
      </c>
      <c r="C30" s="18" t="s">
        <v>86</v>
      </c>
      <c r="D30" s="18" t="s">
        <v>87</v>
      </c>
      <c r="E30" s="84">
        <v>13</v>
      </c>
      <c r="F30" s="85" t="s">
        <v>108</v>
      </c>
      <c r="G30" s="86">
        <v>1</v>
      </c>
      <c r="H30" s="86">
        <f>18/13</f>
        <v>1.3846153846153846</v>
      </c>
      <c r="I30" s="87"/>
    </row>
    <row r="31" spans="1:9" ht="12.75">
      <c r="A31" s="129" t="s">
        <v>55</v>
      </c>
      <c r="B31" s="129"/>
      <c r="C31" s="130" t="str">
        <f>B10</f>
        <v>Secretaría de Gestión y Saneamiento Ambiental.</v>
      </c>
      <c r="D31" s="130"/>
      <c r="E31" s="130"/>
      <c r="F31" s="130"/>
      <c r="G31" s="130"/>
      <c r="H31" s="49"/>
      <c r="I31" s="49"/>
    </row>
  </sheetData>
  <mergeCells count="52">
    <mergeCell ref="C26:C27"/>
    <mergeCell ref="I26:I27"/>
    <mergeCell ref="A25:A27"/>
    <mergeCell ref="A19:A20"/>
    <mergeCell ref="A22:A23"/>
    <mergeCell ref="D26:D27"/>
    <mergeCell ref="B25:B27"/>
    <mergeCell ref="E19:E20"/>
    <mergeCell ref="G19:G20"/>
    <mergeCell ref="H19:H20"/>
    <mergeCell ref="I28:I29"/>
    <mergeCell ref="C28:C29"/>
    <mergeCell ref="G28:G29"/>
    <mergeCell ref="D28:D29"/>
    <mergeCell ref="E28:E29"/>
    <mergeCell ref="H28:H29"/>
    <mergeCell ref="A31:B31"/>
    <mergeCell ref="A5:G5"/>
    <mergeCell ref="C31:G31"/>
    <mergeCell ref="G8:H8"/>
    <mergeCell ref="D8:D9"/>
    <mergeCell ref="G26:G27"/>
    <mergeCell ref="A28:A29"/>
    <mergeCell ref="B28:B29"/>
    <mergeCell ref="E26:E27"/>
    <mergeCell ref="H26:H27"/>
    <mergeCell ref="B10:B13"/>
    <mergeCell ref="B14:B17"/>
    <mergeCell ref="B18:B20"/>
    <mergeCell ref="A1:I1"/>
    <mergeCell ref="A2:I2"/>
    <mergeCell ref="A4:F4"/>
    <mergeCell ref="H6:I6"/>
    <mergeCell ref="I19:I20"/>
    <mergeCell ref="C19:C20"/>
    <mergeCell ref="D19:D20"/>
    <mergeCell ref="I8:I9"/>
    <mergeCell ref="A8:A9"/>
    <mergeCell ref="B8:B9"/>
    <mergeCell ref="E8:E9"/>
    <mergeCell ref="F8:F9"/>
    <mergeCell ref="C8:C9"/>
    <mergeCell ref="H22:H23"/>
    <mergeCell ref="I22:I23"/>
    <mergeCell ref="B21:B24"/>
    <mergeCell ref="C22:C23"/>
    <mergeCell ref="D22:D23"/>
    <mergeCell ref="E22:E23"/>
    <mergeCell ref="G22:G23"/>
    <mergeCell ref="C24:C25"/>
    <mergeCell ref="D24:D25"/>
    <mergeCell ref="E24:E25"/>
  </mergeCells>
  <printOptions horizontalCentered="1"/>
  <pageMargins left="0.27" right="0.15748031496062992" top="0.76" bottom="0.27" header="0" footer="0"/>
  <pageSetup fitToHeight="4"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15"/>
  <sheetViews>
    <sheetView zoomScale="70" zoomScaleNormal="70" workbookViewId="0" topLeftCell="A1">
      <selection activeCell="B6" sqref="B6"/>
    </sheetView>
  </sheetViews>
  <sheetFormatPr defaultColWidth="11.421875" defaultRowHeight="12.75"/>
  <cols>
    <col min="1" max="1" width="4.28125" style="0" customWidth="1"/>
    <col min="2" max="2" width="29.28125" style="0" customWidth="1"/>
    <col min="3" max="3" width="15.7109375" style="0" customWidth="1"/>
    <col min="4" max="4" width="17.421875" style="0" customWidth="1"/>
    <col min="5" max="5" width="16.7109375" style="0" customWidth="1"/>
    <col min="6" max="6" width="14.7109375" style="0" customWidth="1"/>
    <col min="7" max="7" width="10.421875" style="0" customWidth="1"/>
    <col min="8" max="8" width="14.140625" style="0" customWidth="1"/>
    <col min="9" max="9" width="12.421875" style="0" customWidth="1"/>
    <col min="10" max="10" width="13.28125" style="0" customWidth="1"/>
    <col min="11" max="11" width="37.28125" style="0" customWidth="1"/>
  </cols>
  <sheetData>
    <row r="1" spans="1:9" ht="15">
      <c r="A1" s="149" t="s">
        <v>89</v>
      </c>
      <c r="B1" s="149"/>
      <c r="C1" s="149"/>
      <c r="D1" s="149"/>
      <c r="E1" s="149"/>
      <c r="F1" s="149"/>
      <c r="G1" s="149"/>
      <c r="H1" s="149"/>
      <c r="I1" s="149"/>
    </row>
    <row r="2" spans="1:9" ht="15">
      <c r="A2" s="149" t="s">
        <v>90</v>
      </c>
      <c r="B2" s="149"/>
      <c r="C2" s="149"/>
      <c r="D2" s="149"/>
      <c r="E2" s="149"/>
      <c r="F2" s="149"/>
      <c r="G2" s="149"/>
      <c r="H2" s="149"/>
      <c r="I2" s="149"/>
    </row>
    <row r="3" spans="1:9" ht="15">
      <c r="A3" s="25"/>
      <c r="B3" s="25"/>
      <c r="C3" s="25"/>
      <c r="D3" s="25"/>
      <c r="E3" s="25"/>
      <c r="F3" s="25"/>
      <c r="G3" s="25"/>
      <c r="H3" s="25"/>
      <c r="I3" s="25"/>
    </row>
    <row r="4" spans="1:9" ht="15">
      <c r="A4" s="22" t="s">
        <v>91</v>
      </c>
      <c r="B4" s="22"/>
      <c r="C4" s="22"/>
      <c r="D4" s="22"/>
      <c r="E4" s="22"/>
      <c r="F4" s="22"/>
      <c r="G4" s="22"/>
      <c r="H4" s="22"/>
      <c r="I4" s="25"/>
    </row>
    <row r="5" spans="1:9" ht="15">
      <c r="A5" s="22" t="s">
        <v>92</v>
      </c>
      <c r="B5" s="22"/>
      <c r="C5" s="22"/>
      <c r="D5" s="22"/>
      <c r="E5" s="22"/>
      <c r="F5" s="22"/>
      <c r="G5" s="22"/>
      <c r="H5" s="22"/>
      <c r="I5" s="22"/>
    </row>
    <row r="6" spans="1:9" ht="15">
      <c r="A6" s="22" t="s">
        <v>93</v>
      </c>
      <c r="B6" s="22"/>
      <c r="C6" s="22"/>
      <c r="D6" s="22"/>
      <c r="E6" s="22"/>
      <c r="F6" s="22"/>
      <c r="G6" s="22"/>
      <c r="H6" s="22"/>
      <c r="I6" s="25"/>
    </row>
    <row r="7" spans="1:9" ht="15">
      <c r="A7" s="23" t="s">
        <v>57</v>
      </c>
      <c r="B7" s="23"/>
      <c r="C7" s="23"/>
      <c r="D7" s="23"/>
      <c r="E7" s="23"/>
      <c r="F7" s="23"/>
      <c r="G7" s="23"/>
      <c r="H7" s="24"/>
      <c r="I7" s="27"/>
    </row>
    <row r="8" spans="1:9" ht="15.75" thickBot="1">
      <c r="A8" s="15"/>
      <c r="B8" s="15"/>
      <c r="C8" s="15"/>
      <c r="D8" s="15"/>
      <c r="E8" s="15"/>
      <c r="F8" s="15"/>
      <c r="G8" s="24"/>
      <c r="H8" s="24"/>
      <c r="I8" s="27"/>
    </row>
    <row r="9" spans="1:11" s="6" customFormat="1" ht="33" customHeight="1" thickBot="1">
      <c r="A9" s="31" t="s">
        <v>27</v>
      </c>
      <c r="B9" s="32" t="s">
        <v>94</v>
      </c>
      <c r="C9" s="32" t="s">
        <v>102</v>
      </c>
      <c r="D9" s="32" t="s">
        <v>36</v>
      </c>
      <c r="E9" s="32" t="s">
        <v>37</v>
      </c>
      <c r="F9" s="32" t="s">
        <v>38</v>
      </c>
      <c r="G9" s="33" t="s">
        <v>103</v>
      </c>
      <c r="H9" s="33" t="s">
        <v>104</v>
      </c>
      <c r="I9" s="32" t="s">
        <v>105</v>
      </c>
      <c r="J9" s="34" t="s">
        <v>106</v>
      </c>
      <c r="K9" s="35" t="s">
        <v>107</v>
      </c>
    </row>
    <row r="10" spans="1:11" ht="211.5" customHeight="1">
      <c r="A10" s="38">
        <v>1</v>
      </c>
      <c r="B10" s="39" t="s">
        <v>10</v>
      </c>
      <c r="C10" s="140" t="s">
        <v>112</v>
      </c>
      <c r="D10" s="140" t="s">
        <v>113</v>
      </c>
      <c r="E10" s="140" t="s">
        <v>114</v>
      </c>
      <c r="F10" s="146" t="s">
        <v>40</v>
      </c>
      <c r="G10" s="51">
        <v>39498</v>
      </c>
      <c r="H10" s="51">
        <v>39813</v>
      </c>
      <c r="I10" s="146" t="s">
        <v>115</v>
      </c>
      <c r="J10" s="91">
        <v>159425000</v>
      </c>
      <c r="K10" s="40" t="s">
        <v>109</v>
      </c>
    </row>
    <row r="11" spans="1:11" ht="105.75" customHeight="1">
      <c r="A11" s="41">
        <v>2</v>
      </c>
      <c r="B11" s="29" t="s">
        <v>11</v>
      </c>
      <c r="C11" s="112"/>
      <c r="D11" s="112"/>
      <c r="E11" s="112"/>
      <c r="F11" s="147"/>
      <c r="G11" s="52">
        <v>39680</v>
      </c>
      <c r="H11" s="52">
        <v>39813</v>
      </c>
      <c r="I11" s="147"/>
      <c r="J11" s="92">
        <v>123300000</v>
      </c>
      <c r="K11" s="14" t="s">
        <v>75</v>
      </c>
    </row>
    <row r="12" spans="1:11" ht="56.25" customHeight="1">
      <c r="A12" s="41">
        <v>3</v>
      </c>
      <c r="B12" s="37" t="s">
        <v>12</v>
      </c>
      <c r="C12" s="112"/>
      <c r="D12" s="112"/>
      <c r="E12" s="112"/>
      <c r="F12" s="147"/>
      <c r="G12" s="52">
        <v>39457</v>
      </c>
      <c r="H12" s="52">
        <v>39813</v>
      </c>
      <c r="I12" s="147"/>
      <c r="J12" s="92">
        <v>248633136</v>
      </c>
      <c r="K12" s="14" t="s">
        <v>77</v>
      </c>
    </row>
    <row r="13" spans="1:11" ht="54" customHeight="1">
      <c r="A13" s="41">
        <v>4</v>
      </c>
      <c r="B13" s="30" t="s">
        <v>13</v>
      </c>
      <c r="C13" s="112"/>
      <c r="D13" s="112"/>
      <c r="E13" s="112"/>
      <c r="F13" s="147"/>
      <c r="G13" s="52">
        <v>39457</v>
      </c>
      <c r="H13" s="52">
        <v>39813</v>
      </c>
      <c r="I13" s="147"/>
      <c r="J13" s="93">
        <v>400000000</v>
      </c>
      <c r="K13" s="14" t="s">
        <v>81</v>
      </c>
    </row>
    <row r="14" spans="1:11" ht="115.5" thickBot="1">
      <c r="A14" s="42">
        <v>5</v>
      </c>
      <c r="B14" s="36" t="s">
        <v>14</v>
      </c>
      <c r="C14" s="150"/>
      <c r="D14" s="150"/>
      <c r="E14" s="150"/>
      <c r="F14" s="148"/>
      <c r="G14" s="53">
        <v>39488</v>
      </c>
      <c r="H14" s="53">
        <v>39813</v>
      </c>
      <c r="I14" s="148"/>
      <c r="J14" s="94">
        <v>40000000</v>
      </c>
      <c r="K14" s="43" t="s">
        <v>110</v>
      </c>
    </row>
    <row r="15" spans="2:8" ht="12.75">
      <c r="B15" s="129" t="s">
        <v>55</v>
      </c>
      <c r="C15" s="129"/>
      <c r="D15" s="130" t="str">
        <f>C10</f>
        <v>Secretaría de Gestióin y Saneamiento Ambiental.</v>
      </c>
      <c r="E15" s="130"/>
      <c r="F15" s="130"/>
      <c r="G15" s="130"/>
      <c r="H15" s="130"/>
    </row>
  </sheetData>
  <mergeCells count="9">
    <mergeCell ref="B15:C15"/>
    <mergeCell ref="D15:H15"/>
    <mergeCell ref="I10:I14"/>
    <mergeCell ref="A1:I1"/>
    <mergeCell ref="A2:I2"/>
    <mergeCell ref="C10:C14"/>
    <mergeCell ref="D10:D14"/>
    <mergeCell ref="E10:E14"/>
    <mergeCell ref="F10:F14"/>
  </mergeCells>
  <printOptions horizontalCentered="1"/>
  <pageMargins left="0.15748031496062992" right="0.15748031496062992" top="0.7086614173228347" bottom="0.2755905511811024" header="0" footer="0"/>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K20"/>
  <sheetViews>
    <sheetView view="pageBreakPreview" zoomScale="60" zoomScaleNormal="55" workbookViewId="0" topLeftCell="A1">
      <selection activeCell="G11" sqref="G11:G12"/>
    </sheetView>
  </sheetViews>
  <sheetFormatPr defaultColWidth="11.421875" defaultRowHeight="12.75"/>
  <cols>
    <col min="1" max="1" width="4.421875" style="11" customWidth="1"/>
    <col min="2" max="2" width="31.8515625" style="11" customWidth="1"/>
    <col min="3" max="4" width="13.28125" style="11" customWidth="1"/>
    <col min="5" max="5" width="63.140625" style="11" customWidth="1"/>
    <col min="6" max="8" width="11.421875" style="11" customWidth="1"/>
    <col min="9" max="9" width="17.421875" style="11" customWidth="1"/>
    <col min="10" max="16384" width="11.421875" style="11" customWidth="1"/>
  </cols>
  <sheetData>
    <row r="1" spans="1:11" ht="15">
      <c r="A1" s="149" t="s">
        <v>89</v>
      </c>
      <c r="B1" s="149"/>
      <c r="C1" s="149"/>
      <c r="D1" s="149"/>
      <c r="E1" s="149"/>
      <c r="F1" s="149"/>
      <c r="G1" s="149"/>
      <c r="H1" s="149"/>
      <c r="I1" s="149"/>
      <c r="J1" s="26"/>
      <c r="K1" s="26"/>
    </row>
    <row r="2" spans="1:11" ht="15">
      <c r="A2" s="149" t="s">
        <v>90</v>
      </c>
      <c r="B2" s="149"/>
      <c r="C2" s="149"/>
      <c r="D2" s="149"/>
      <c r="E2" s="149"/>
      <c r="F2" s="149"/>
      <c r="G2" s="149"/>
      <c r="H2" s="149"/>
      <c r="I2" s="149"/>
      <c r="J2" s="149"/>
      <c r="K2" s="149"/>
    </row>
    <row r="3" spans="1:9" ht="15">
      <c r="A3" s="25"/>
      <c r="B3" s="25"/>
      <c r="C3" s="25"/>
      <c r="D3" s="25"/>
      <c r="E3" s="25"/>
      <c r="F3" s="25"/>
      <c r="G3" s="25"/>
      <c r="H3" s="25"/>
      <c r="I3" s="25"/>
    </row>
    <row r="4" spans="1:9" ht="15">
      <c r="A4" s="22" t="s">
        <v>91</v>
      </c>
      <c r="B4" s="22"/>
      <c r="C4" s="22"/>
      <c r="D4" s="22"/>
      <c r="E4" s="22"/>
      <c r="F4" s="22"/>
      <c r="G4" s="22"/>
      <c r="H4" s="22"/>
      <c r="I4" s="25"/>
    </row>
    <row r="5" spans="1:9" ht="15">
      <c r="A5" s="22" t="s">
        <v>92</v>
      </c>
      <c r="B5" s="22"/>
      <c r="C5" s="22"/>
      <c r="D5" s="22"/>
      <c r="E5" s="22"/>
      <c r="F5" s="22"/>
      <c r="G5" s="22"/>
      <c r="H5" s="22"/>
      <c r="I5" s="22"/>
    </row>
    <row r="6" spans="1:9" ht="15">
      <c r="A6" s="22" t="s">
        <v>93</v>
      </c>
      <c r="B6" s="22"/>
      <c r="C6" s="22"/>
      <c r="D6" s="22"/>
      <c r="E6" s="22"/>
      <c r="F6" s="22"/>
      <c r="G6" s="22"/>
      <c r="H6" s="22"/>
      <c r="I6" s="25"/>
    </row>
    <row r="7" spans="1:9" ht="15.75">
      <c r="A7" s="23" t="s">
        <v>17</v>
      </c>
      <c r="B7" s="95"/>
      <c r="C7" s="23"/>
      <c r="D7" s="23"/>
      <c r="E7" s="23"/>
      <c r="F7" s="23"/>
      <c r="G7" s="23"/>
      <c r="H7" s="24"/>
      <c r="I7" s="27"/>
    </row>
    <row r="8" spans="1:9" ht="15.75" thickBot="1">
      <c r="A8" s="15"/>
      <c r="B8" s="15"/>
      <c r="C8" s="15"/>
      <c r="D8" s="15"/>
      <c r="E8" s="15"/>
      <c r="F8" s="15"/>
      <c r="G8" s="24"/>
      <c r="H8" s="24"/>
      <c r="I8" s="27"/>
    </row>
    <row r="9" spans="1:9" ht="12.75">
      <c r="A9" s="109" t="s">
        <v>27</v>
      </c>
      <c r="B9" s="136" t="s">
        <v>94</v>
      </c>
      <c r="C9" s="136" t="s">
        <v>35</v>
      </c>
      <c r="D9" s="136" t="s">
        <v>37</v>
      </c>
      <c r="E9" s="171" t="s">
        <v>95</v>
      </c>
      <c r="F9" s="171" t="s">
        <v>50</v>
      </c>
      <c r="G9" s="171"/>
      <c r="H9" s="171"/>
      <c r="I9" s="173" t="s">
        <v>96</v>
      </c>
    </row>
    <row r="10" spans="1:9" ht="60.75" customHeight="1" thickBot="1">
      <c r="A10" s="135"/>
      <c r="B10" s="170"/>
      <c r="C10" s="170"/>
      <c r="D10" s="137"/>
      <c r="E10" s="172"/>
      <c r="F10" s="28" t="s">
        <v>97</v>
      </c>
      <c r="G10" s="28" t="s">
        <v>98</v>
      </c>
      <c r="H10" s="28" t="s">
        <v>99</v>
      </c>
      <c r="I10" s="174"/>
    </row>
    <row r="11" spans="1:10" ht="237" customHeight="1">
      <c r="A11" s="151">
        <v>1</v>
      </c>
      <c r="B11" s="176" t="s">
        <v>10</v>
      </c>
      <c r="C11" s="166" t="s">
        <v>58</v>
      </c>
      <c r="D11" s="166" t="s">
        <v>116</v>
      </c>
      <c r="E11" s="96" t="s">
        <v>15</v>
      </c>
      <c r="F11" s="177">
        <v>1</v>
      </c>
      <c r="G11" s="178">
        <v>0.9023</v>
      </c>
      <c r="H11" s="179">
        <v>0.9</v>
      </c>
      <c r="I11" s="180" t="s">
        <v>23</v>
      </c>
      <c r="J11" s="175"/>
    </row>
    <row r="12" spans="1:10" ht="106.5" customHeight="1">
      <c r="A12" s="152"/>
      <c r="B12" s="155"/>
      <c r="C12" s="167"/>
      <c r="D12" s="167"/>
      <c r="E12" s="70" t="s">
        <v>16</v>
      </c>
      <c r="F12" s="156"/>
      <c r="G12" s="157"/>
      <c r="H12" s="161"/>
      <c r="I12" s="181"/>
      <c r="J12" s="175"/>
    </row>
    <row r="13" spans="1:9" ht="110.25" customHeight="1">
      <c r="A13" s="100">
        <v>2</v>
      </c>
      <c r="B13" s="104" t="s">
        <v>6</v>
      </c>
      <c r="C13" s="167"/>
      <c r="D13" s="167"/>
      <c r="E13" s="71" t="s">
        <v>18</v>
      </c>
      <c r="F13" s="103">
        <v>1</v>
      </c>
      <c r="G13" s="103">
        <v>0</v>
      </c>
      <c r="H13" s="103">
        <v>0.1</v>
      </c>
      <c r="I13" s="14"/>
    </row>
    <row r="14" spans="1:9" ht="211.5" customHeight="1">
      <c r="A14" s="152">
        <v>3</v>
      </c>
      <c r="B14" s="155" t="s">
        <v>12</v>
      </c>
      <c r="C14" s="167"/>
      <c r="D14" s="167"/>
      <c r="E14" s="69" t="s">
        <v>2</v>
      </c>
      <c r="F14" s="156">
        <v>1</v>
      </c>
      <c r="G14" s="157">
        <f>245.86/248.63</f>
        <v>0.988858947029723</v>
      </c>
      <c r="H14" s="161">
        <v>1</v>
      </c>
      <c r="I14" s="111"/>
    </row>
    <row r="15" spans="1:9" ht="33" customHeight="1">
      <c r="A15" s="152"/>
      <c r="B15" s="155"/>
      <c r="C15" s="167"/>
      <c r="D15" s="167"/>
      <c r="E15" s="54" t="s">
        <v>3</v>
      </c>
      <c r="F15" s="156"/>
      <c r="G15" s="157"/>
      <c r="H15" s="161"/>
      <c r="I15" s="111"/>
    </row>
    <row r="16" spans="1:9" ht="243" customHeight="1">
      <c r="A16" s="100">
        <v>4</v>
      </c>
      <c r="B16" s="101" t="s">
        <v>7</v>
      </c>
      <c r="C16" s="167"/>
      <c r="D16" s="167"/>
      <c r="E16" s="71" t="s">
        <v>121</v>
      </c>
      <c r="F16" s="103">
        <v>1</v>
      </c>
      <c r="G16" s="102">
        <f>365820/400000</f>
        <v>0.91455</v>
      </c>
      <c r="H16" s="103">
        <v>1.13</v>
      </c>
      <c r="I16" s="105" t="s">
        <v>24</v>
      </c>
    </row>
    <row r="17" spans="1:9" ht="204">
      <c r="A17" s="100">
        <v>5</v>
      </c>
      <c r="B17" s="169" t="s">
        <v>8</v>
      </c>
      <c r="C17" s="167"/>
      <c r="D17" s="182"/>
      <c r="E17" s="69" t="s">
        <v>119</v>
      </c>
      <c r="F17" s="163">
        <v>1</v>
      </c>
      <c r="G17" s="184">
        <f>39845000/40000000</f>
        <v>0.996125</v>
      </c>
      <c r="H17" s="163">
        <v>1</v>
      </c>
      <c r="I17" s="158"/>
    </row>
    <row r="18" spans="1:9" ht="191.25">
      <c r="A18" s="153"/>
      <c r="B18" s="167"/>
      <c r="C18" s="167"/>
      <c r="D18" s="182"/>
      <c r="E18" s="72" t="s">
        <v>122</v>
      </c>
      <c r="F18" s="164"/>
      <c r="G18" s="185"/>
      <c r="H18" s="164"/>
      <c r="I18" s="159"/>
    </row>
    <row r="19" spans="1:9" ht="229.5" customHeight="1" thickBot="1">
      <c r="A19" s="154"/>
      <c r="B19" s="168"/>
      <c r="C19" s="168"/>
      <c r="D19" s="183"/>
      <c r="E19" s="97" t="s">
        <v>111</v>
      </c>
      <c r="F19" s="165"/>
      <c r="G19" s="186"/>
      <c r="H19" s="165"/>
      <c r="I19" s="160"/>
    </row>
    <row r="20" spans="2:8" ht="12.75">
      <c r="B20" s="129" t="s">
        <v>55</v>
      </c>
      <c r="C20" s="129"/>
      <c r="D20" s="162" t="str">
        <f>C11</f>
        <v>Secretaría de Gestión y Saneamiento Ambiental.</v>
      </c>
      <c r="E20" s="130"/>
      <c r="F20" s="130"/>
      <c r="G20" s="130"/>
      <c r="H20" s="130"/>
    </row>
  </sheetData>
  <mergeCells count="33">
    <mergeCell ref="J11:J12"/>
    <mergeCell ref="B11:B12"/>
    <mergeCell ref="F11:F12"/>
    <mergeCell ref="G11:G12"/>
    <mergeCell ref="H11:H12"/>
    <mergeCell ref="I11:I12"/>
    <mergeCell ref="D11:D19"/>
    <mergeCell ref="I14:I15"/>
    <mergeCell ref="G17:G19"/>
    <mergeCell ref="J2:K2"/>
    <mergeCell ref="E9:E10"/>
    <mergeCell ref="F9:H9"/>
    <mergeCell ref="I9:I10"/>
    <mergeCell ref="A9:A10"/>
    <mergeCell ref="B9:B10"/>
    <mergeCell ref="C9:C10"/>
    <mergeCell ref="D9:D10"/>
    <mergeCell ref="B20:C20"/>
    <mergeCell ref="D20:H20"/>
    <mergeCell ref="H17:H19"/>
    <mergeCell ref="C11:C19"/>
    <mergeCell ref="B17:B19"/>
    <mergeCell ref="F17:F19"/>
    <mergeCell ref="A1:I1"/>
    <mergeCell ref="A2:I2"/>
    <mergeCell ref="A11:A12"/>
    <mergeCell ref="A18:A19"/>
    <mergeCell ref="A14:A15"/>
    <mergeCell ref="B14:B15"/>
    <mergeCell ref="F14:F15"/>
    <mergeCell ref="G14:G15"/>
    <mergeCell ref="I17:I19"/>
    <mergeCell ref="H14:H15"/>
  </mergeCells>
  <printOptions horizontalCentered="1"/>
  <pageMargins left="0.24" right="0.17" top="0.95" bottom="0.36" header="0" footer="0"/>
  <pageSetup horizontalDpi="600" verticalDpi="600" orientation="landscape" scale="74" r:id="rId1"/>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2009-02-16T13:23:18Z</cp:lastPrinted>
  <dcterms:created xsi:type="dcterms:W3CDTF">2005-12-21T23:45:17Z</dcterms:created>
  <dcterms:modified xsi:type="dcterms:W3CDTF">2009-02-17T16:39:31Z</dcterms:modified>
  <cp:category/>
  <cp:version/>
  <cp:contentType/>
  <cp:contentStatus/>
</cp:coreProperties>
</file>