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5" windowHeight="5895" tabRatio="601" activeTab="3"/>
  </bookViews>
  <sheets>
    <sheet name="4" sheetId="1" r:id="rId1"/>
    <sheet name="4A" sheetId="2" r:id="rId2"/>
    <sheet name="11" sheetId="3" r:id="rId3"/>
    <sheet name="11a" sheetId="4" r:id="rId4"/>
  </sheets>
  <definedNames>
    <definedName name="_xlnm.Print_Area" localSheetId="3">'11a'!$A$1:$I$43</definedName>
    <definedName name="_xlnm.Print_Area" localSheetId="0">'4'!#REF!</definedName>
    <definedName name="_xlnm.Print_Area" localSheetId="1">'4A'!$A$1:$I$14</definedName>
    <definedName name="MARIA" localSheetId="0">'4'!#REF!</definedName>
    <definedName name="_xlnm.Print_Titles" localSheetId="2">'11'!$7:$9</definedName>
    <definedName name="_xlnm.Print_Titles" localSheetId="3">'11a'!$7:$10</definedName>
    <definedName name="_xlnm.Print_Titles" localSheetId="1">'4A'!$6:$9</definedName>
  </definedNames>
  <calcPr fullCalcOnLoad="1"/>
</workbook>
</file>

<file path=xl/comments2.xml><?xml version="1.0" encoding="utf-8"?>
<comments xmlns="http://schemas.openxmlformats.org/spreadsheetml/2006/main">
  <authors>
    <author>planeacion04</author>
  </authors>
  <commentList>
    <comment ref="I8" authorId="0">
      <text>
        <r>
          <rPr>
            <b/>
            <sz val="8"/>
            <rFont val="Tahoma"/>
            <family val="0"/>
          </rPr>
          <t>planeacion04:</t>
        </r>
        <r>
          <rPr>
            <sz val="8"/>
            <rFont val="Tahoma"/>
            <family val="0"/>
          </rPr>
          <t xml:space="preserve">
Descripción puntual de las acciones correctivas que se hayan realizado sobre las actividades o metas programas para la vigencia(como por ejemplo: tareas, tiempos, recursos, responsables) para ajustar los planes de acción u operativos y garantizar el logro de los resultados.</t>
        </r>
      </text>
    </comment>
    <comment ref="F8" authorId="0">
      <text>
        <r>
          <rPr>
            <b/>
            <sz val="10"/>
            <rFont val="Arial"/>
            <family val="2"/>
          </rPr>
          <t>planeacion04:</t>
        </r>
        <r>
          <rPr>
            <sz val="10"/>
            <rFont val="Arial"/>
            <family val="2"/>
          </rPr>
          <t xml:space="preserve">
Debe enunciar: MEDIOS DE VERIFICACION, es decir los documentos donde se puede constatar el avance de las metas, como por ejemplo: contratos, actas de avance, informes de interventoría, registros de asistencia, registros fotográficos, sistemas de información, entre otros. RESULTADOS: descripción cualitativa y cuantitativa del nivel de cumplimiento y avance de cada una de las actividades o metas programadas para la vigencia. La descripción de los resultados debe ser clara, precisa, consisa y objetiva.
</t>
        </r>
      </text>
    </comment>
    <comment ref="G9" authorId="0">
      <text>
        <r>
          <rPr>
            <b/>
            <sz val="10"/>
            <rFont val="Arial"/>
            <family val="2"/>
          </rPr>
          <t>planeacion04:</t>
        </r>
        <r>
          <rPr>
            <sz val="10"/>
            <rFont val="Arial"/>
            <family val="2"/>
          </rPr>
          <t xml:space="preserve">
Escriba el porcentaje de tiempo transcurrido a la fecha del informe del avance de cada actividad o meta, respecto al tiempo total programado para la misma. Por ejemplo: Si el tiempo propuesto para lograr la meta es de 1 año o 12 meses, el avance en este reporte será del 50%  (6/12)</t>
        </r>
      </text>
    </comment>
    <comment ref="H9" authorId="0">
      <text>
        <r>
          <rPr>
            <b/>
            <sz val="8"/>
            <rFont val="Tahoma"/>
            <family val="0"/>
          </rPr>
          <t>planeacion04:</t>
        </r>
        <r>
          <rPr>
            <sz val="8"/>
            <rFont val="Tahoma"/>
            <family val="0"/>
          </rPr>
          <t xml:space="preserve">
</t>
        </r>
        <r>
          <rPr>
            <sz val="11"/>
            <rFont val="Tahoma"/>
            <family val="2"/>
          </rPr>
          <t xml:space="preserve">Escriba el porcentaje de avance de cada actividad, respecto a las actividades o avance programado para el año 2008 (3): Por ejemplo: Si la meta propuesta para el </t>
        </r>
        <r>
          <rPr>
            <b/>
            <sz val="12"/>
            <rFont val="Tahoma"/>
            <family val="2"/>
          </rPr>
          <t>2008</t>
        </r>
        <r>
          <rPr>
            <sz val="11"/>
            <rFont val="Tahoma"/>
            <family val="2"/>
          </rPr>
          <t xml:space="preserve"> es pavimentar 15.000 metros cuadrados de vías y, en el primer semestre pavimenté 10.000 metros cuadrados, el porcentaje de avance de la actividad será igual a: (10000/15000)= 66.66%</t>
        </r>
      </text>
    </comment>
  </commentList>
</comments>
</file>

<file path=xl/sharedStrings.xml><?xml version="1.0" encoding="utf-8"?>
<sst xmlns="http://schemas.openxmlformats.org/spreadsheetml/2006/main" count="237" uniqueCount="151">
  <si>
    <t xml:space="preserve">Remodelación de redes eléctricas  vereda San José - Corregimiento  Encano - Municipio de Pasto  </t>
  </si>
  <si>
    <t xml:space="preserve">Remodelación y ampliación de redes eléctricas vereda San Fernando Alto - Corregimiento de San Fernando. Municipio de Pasto. </t>
  </si>
  <si>
    <t xml:space="preserve">Remodelación redes eléctricas  vereda Anganoy  - Corregimiento  Mapachico- Municipio de Pasto   </t>
  </si>
  <si>
    <t xml:space="preserve">Remodelación redes eléctricas vereda Buesaquillo sector bellavista Corregimiento  Buesaquillo - Municipio de Pasto </t>
  </si>
  <si>
    <t xml:space="preserve">Remodelación redes electricas  vereda Cujacal centro - Corregimiento Buesaquillo - Municipio de Pasto </t>
  </si>
  <si>
    <t xml:space="preserve"> Remodelación de redes eléctricas vereda Santander - Corregimiento de Obonuco. Municipio de Pasto. </t>
  </si>
  <si>
    <t xml:space="preserve">Remodelación y ampliación redes eléctricas vereda Nueva Betania - Corregimiento  Gualmatan - Municipio de Pasto </t>
  </si>
  <si>
    <t xml:space="preserve">Remodelación y ampliación de redes eléctricas vereda Gualmatán Centro - Corregimiento de Gualmatán. Municipio de Pasto. </t>
  </si>
  <si>
    <t xml:space="preserve">Remodelación y ampliación de redes eléctricas vereda Gualmatán Alto - Corregimiento de Gualmatán. Municipio de Pasto. </t>
  </si>
  <si>
    <t xml:space="preserve">Ampliación de redes eléctricas vereda Concepción Alto - Corregimiento de Santa Bárbara. Municipio de Pasto. </t>
  </si>
  <si>
    <t xml:space="preserve">Ampliación de redes eléctricas vereda San Felipe - Sector Bajo - Corregimiento de Obonuco. Municipio de Pasto. </t>
  </si>
  <si>
    <t>Ampliación de redes eléctricas vereda San Antonio y alto Caldera - Corregimiento de La Caldera. Municipio de Pasto.</t>
  </si>
  <si>
    <t xml:space="preserve"> Ampliación de redes eléctricas vereda Arrayán - Corregimiento de La Caldera. Municipio de Pasto. </t>
  </si>
  <si>
    <t xml:space="preserve">Remodelación redes eléctricas vereda  Dolores Centro - Corregimiento  Mocondino - Municipio de Pasto </t>
  </si>
  <si>
    <t xml:space="preserve">Remodelación redes eléctricas vereda  Tescual  - Corregimiento  Morasurco - Municipio de Pasto </t>
  </si>
  <si>
    <t xml:space="preserve"> Construcción redes eléctricas vereda San Juan Bajo - corregimiento de Morasurco. Municipio de Pasto. </t>
  </si>
  <si>
    <t xml:space="preserve">Remodelación redes electricas vereda alto Canchala corregimiento de Mocondino. Municipio de Pasto. </t>
  </si>
  <si>
    <t xml:space="preserve">Remodelación y ampliación de redes eléctricas vereda La Playa y Aguapamba - corregimiento de La Laguna. Municipio de Pasto. </t>
  </si>
  <si>
    <t xml:space="preserve">Ampliación de redes eléctricas camino interveredal Aguapamba - San Luís - corregimiento de La Laguna. Municipio de Pasto. </t>
  </si>
  <si>
    <t xml:space="preserve"> Remodelación y ampliación de redes eléctricas vereda Alto Barbero -  corregimiento de La Laguna -  Municipio de Pasto. </t>
  </si>
  <si>
    <t xml:space="preserve">Remodelación y ampliación de redes eléctricas vereda San Luís - corregimiento de La Laguna. Municipio de Pasto. </t>
  </si>
  <si>
    <t xml:space="preserve">Iluminación polideportivo vereda Genoy Centro - Corregimiento de Genoy. Municipio de Pasto.  </t>
  </si>
  <si>
    <t xml:space="preserve">Iluminación polideportivo vereda Santander - Corregimiento de Obonuco. Municipio de Pasto.  </t>
  </si>
  <si>
    <t>PLANES DE ACCION U OPERATIVOS</t>
  </si>
  <si>
    <r>
      <t>ENTIDAD</t>
    </r>
    <r>
      <rPr>
        <sz val="10"/>
        <rFont val="Arial"/>
        <family val="0"/>
      </rPr>
      <t>:  Alcaldía Municipal de Pasto.</t>
    </r>
  </si>
  <si>
    <t>No</t>
  </si>
  <si>
    <t>AREAS INVOLUCRADAS</t>
  </si>
  <si>
    <t>RECURSOS</t>
  </si>
  <si>
    <t>RESPONSABLES</t>
  </si>
  <si>
    <t>TIEMPO PROGRAMADO</t>
  </si>
  <si>
    <t>INDICADORES CLAVES DE RENDIMIENTO</t>
  </si>
  <si>
    <t>1 año</t>
  </si>
  <si>
    <t>FORMATO 4</t>
  </si>
  <si>
    <r>
      <t>REPRESENTANTE LEGAL</t>
    </r>
    <r>
      <rPr>
        <sz val="10"/>
        <rFont val="Arial"/>
        <family val="0"/>
      </rPr>
      <t>:  Eduardo Alvarado Santander</t>
    </r>
  </si>
  <si>
    <t>META PLAN DE DESARROLLO</t>
  </si>
  <si>
    <t>ACTIVIDADES 
(AVANCE META 2008)</t>
  </si>
  <si>
    <t>ACTIVIDADES 
(AVANCE PROGRAMADO PARA EL AÑO  2008)</t>
  </si>
  <si>
    <t>AREAS INVOLUCRADAS (1)</t>
  </si>
  <si>
    <t>META CUATRIENIO PLAN DE DESARROLLO (2)</t>
  </si>
  <si>
    <t>ACTIVIDADES 
(AVANCE PROGRAMADO PARA EL AÑO  2008)  (3)</t>
  </si>
  <si>
    <t>SEGUIMIENTO (4)</t>
  </si>
  <si>
    <t>AVANCE</t>
  </si>
  <si>
    <t>ACCIONES CORRECTIVAS. (6)</t>
  </si>
  <si>
    <t>% DE AVANCE EN EL TIEMPO (4)</t>
  </si>
  <si>
    <t>% DE AVANCE DE LA ACTIVIDAD (5)</t>
  </si>
  <si>
    <t>FORMATO 4A</t>
  </si>
  <si>
    <t>FUENTE:</t>
  </si>
  <si>
    <t>Departamento Administrativo de Infraestructura</t>
  </si>
  <si>
    <t>RICARDO ORTIZ OBANDO - Departamento Administrativo de Infraestructura</t>
  </si>
  <si>
    <r>
      <t>PROGRAMA</t>
    </r>
    <r>
      <rPr>
        <sz val="10"/>
        <rFont val="Arial"/>
        <family val="0"/>
      </rPr>
      <t>: Electrificación rural.</t>
    </r>
  </si>
  <si>
    <r>
      <t>PROGRAMA</t>
    </r>
    <r>
      <rPr>
        <sz val="10"/>
        <rFont val="Arial"/>
        <family val="0"/>
      </rPr>
      <t>:  Electrificación rural.</t>
    </r>
  </si>
  <si>
    <t>Se incrementará en 240, los nuevos usuarios que accederán al servicio de energía eléctrica en el sector rural.</t>
  </si>
  <si>
    <t>Nuevos usuarios que acceden al servicio de energía eléctrica en el sector rural.</t>
  </si>
  <si>
    <t>Se construirá 36 kilómetros de nuevas redes de energía eléctrica en el sector rural.</t>
  </si>
  <si>
    <t>Kilómetros de nuevas redes de energía eléctrica construidos.</t>
  </si>
  <si>
    <t>Se mejorará 24 kilómetros de redes de energía eléctrica rurales.</t>
  </si>
  <si>
    <t>Kilómetros de redes de energía eléctrica mejorados.</t>
  </si>
  <si>
    <t>Se iluminará 8 polideportivos rurales.</t>
  </si>
  <si>
    <t>Polideportivos iluminados.</t>
  </si>
  <si>
    <t>Recursos propios - Estampilla pro elecrtificación rural.</t>
  </si>
  <si>
    <r>
      <t xml:space="preserve">PERIODO INFORMADO:      </t>
    </r>
    <r>
      <rPr>
        <sz val="10"/>
        <rFont val="Arial"/>
        <family val="2"/>
      </rPr>
      <t>2008</t>
    </r>
  </si>
  <si>
    <t>PERIODO INFORMADO:      2008</t>
  </si>
  <si>
    <t>FORMATO No. 11A</t>
  </si>
  <si>
    <t>INFORME PLAN DE INVERSIÓN</t>
  </si>
  <si>
    <r>
      <t xml:space="preserve">Entidad: </t>
    </r>
    <r>
      <rPr>
        <sz val="11"/>
        <rFont val="Arial"/>
        <family val="2"/>
      </rPr>
      <t>Alcaldía Municipal de Pasto.</t>
    </r>
  </si>
  <si>
    <r>
      <t xml:space="preserve">Representante legal:  </t>
    </r>
    <r>
      <rPr>
        <sz val="11"/>
        <rFont val="Arial"/>
        <family val="2"/>
      </rPr>
      <t>EDUARDO ALVARADO SANTANDER</t>
    </r>
  </si>
  <si>
    <r>
      <t xml:space="preserve">Periodo informado:  </t>
    </r>
    <r>
      <rPr>
        <sz val="11"/>
        <rFont val="Arial"/>
        <family val="2"/>
      </rPr>
      <t>Año 2008</t>
    </r>
  </si>
  <si>
    <t>NOMBRE PROYECTO</t>
  </si>
  <si>
    <t xml:space="preserve">SEGUIMIENTO </t>
  </si>
  <si>
    <t xml:space="preserve">ACCIONES CORRECTIVAS O INDICADORES DE RENDIMIENTO O EJECUCION </t>
  </si>
  <si>
    <t>PORCENTAJE DE AVANCE EN TIEMPO</t>
  </si>
  <si>
    <t>PORCENTAJE DE AVANCE EN RECURSOS</t>
  </si>
  <si>
    <t>PORCENTAJE DE AVANCE EN ACTIVIDAD</t>
  </si>
  <si>
    <t>FORMATO No. 11</t>
  </si>
  <si>
    <t>ÁREAS INVOLUCRADAS</t>
  </si>
  <si>
    <t>FECHA TERMINACIÓN</t>
  </si>
  <si>
    <t>LUGAR DE EJECUCIÓN</t>
  </si>
  <si>
    <t>CUANTÍA DEL PROYECTO</t>
  </si>
  <si>
    <t>INDICADORES DE RENDIMIENTO</t>
  </si>
  <si>
    <t>Departamento Administrativo de Infraestructura.</t>
  </si>
  <si>
    <t xml:space="preserve"> Ing. Ricardo Ortiz Obando - Departamento Administrativo de Infraestructura.</t>
  </si>
  <si>
    <t>Kilómetros de nuevas redes de energía eléctrica construidos. Kilómetros de nuevas redes de energía eléctrica mejorados. Nuevas familias con servicio de energía eléctrica.</t>
  </si>
  <si>
    <t>Polideportivos  iluminados</t>
  </si>
  <si>
    <r>
      <t>MEDIOS DE VERIFICACION</t>
    </r>
    <r>
      <rPr>
        <sz val="10"/>
        <rFont val="Arial"/>
        <family val="2"/>
      </rPr>
      <t xml:space="preserve">: Contratos, actas, informes de interventoria.
</t>
    </r>
    <r>
      <rPr>
        <b/>
        <sz val="10"/>
        <rFont val="Arial"/>
        <family val="2"/>
      </rPr>
      <t>RESULTADOS</t>
    </r>
    <r>
      <rPr>
        <sz val="10"/>
        <rFont val="Arial"/>
        <family val="2"/>
      </rPr>
      <t>: se iluminaron dos polideportivos Santander - Obonuco y Genoy Centro</t>
    </r>
  </si>
  <si>
    <t>DEPARTAMENTO ADMINISTRATIVO DE INFRAESTRUCTURA</t>
  </si>
  <si>
    <t>ING. RICARDO ORTIZ OBANDO</t>
  </si>
  <si>
    <r>
      <t>MEDIOS DE VERIFICACION</t>
    </r>
    <r>
      <rPr>
        <sz val="10"/>
        <rFont val="Arial"/>
        <family val="2"/>
      </rPr>
      <t xml:space="preserve">: Contratos, actas, informes de interventoria
</t>
    </r>
    <r>
      <rPr>
        <b/>
        <sz val="10"/>
        <rFont val="Arial"/>
        <family val="2"/>
      </rPr>
      <t>RESULTADOS</t>
    </r>
    <r>
      <rPr>
        <sz val="10"/>
        <rFont val="Arial"/>
        <family val="2"/>
      </rPr>
      <t>:  1 polideportivo iluminado tecnicamente, en 4 postes de concreto, con 8 reflectores Metal Halide.</t>
    </r>
  </si>
  <si>
    <r>
      <t>MEDIOS DE VERIFICACION</t>
    </r>
    <r>
      <rPr>
        <sz val="10"/>
        <rFont val="Arial"/>
        <family val="2"/>
      </rPr>
      <t xml:space="preserve">:Contratos, actas, informes de interventoria 
</t>
    </r>
    <r>
      <rPr>
        <b/>
        <sz val="10"/>
        <rFont val="Arial"/>
        <family val="2"/>
      </rPr>
      <t>RESULTADOS</t>
    </r>
    <r>
      <rPr>
        <sz val="10"/>
        <rFont val="Arial"/>
        <family val="2"/>
      </rPr>
      <t>:  15 postes de concreto, 936 m de red mejorados</t>
    </r>
  </si>
  <si>
    <r>
      <t>MEDIOS DE VERIFICACION</t>
    </r>
    <r>
      <rPr>
        <sz val="10"/>
        <rFont val="Arial"/>
        <family val="2"/>
      </rPr>
      <t xml:space="preserve">:Contratos, actas, informes de interventoria 
</t>
    </r>
    <r>
      <rPr>
        <b/>
        <sz val="10"/>
        <rFont val="Arial"/>
        <family val="2"/>
      </rPr>
      <t>RESULTADOS</t>
    </r>
    <r>
      <rPr>
        <sz val="10"/>
        <rFont val="Arial"/>
        <family val="2"/>
      </rPr>
      <t>:   7 postes de concreto, 300m de red mejorados</t>
    </r>
  </si>
  <si>
    <r>
      <t>MEDIOS DE VERIFICACION</t>
    </r>
    <r>
      <rPr>
        <sz val="10"/>
        <rFont val="Arial"/>
        <family val="2"/>
      </rPr>
      <t xml:space="preserve">:Contratos, actas, informes de interventoria 
</t>
    </r>
    <r>
      <rPr>
        <b/>
        <sz val="10"/>
        <rFont val="Arial"/>
        <family val="2"/>
      </rPr>
      <t>RESULTADOS</t>
    </r>
    <r>
      <rPr>
        <sz val="10"/>
        <rFont val="Arial"/>
        <family val="2"/>
      </rPr>
      <t>:  8 postes de concreto, 500 m de red construidos</t>
    </r>
  </si>
  <si>
    <r>
      <t>MEDIOS DE VERIFICACION</t>
    </r>
    <r>
      <rPr>
        <sz val="10"/>
        <rFont val="Arial"/>
        <family val="2"/>
      </rPr>
      <t xml:space="preserve">:Contratos, actas, informes de interventoria 
</t>
    </r>
    <r>
      <rPr>
        <b/>
        <sz val="10"/>
        <rFont val="Arial"/>
        <family val="2"/>
      </rPr>
      <t>RESULTADOS</t>
    </r>
    <r>
      <rPr>
        <sz val="10"/>
        <rFont val="Arial"/>
        <family val="2"/>
      </rPr>
      <t>:  2 Nuevas familias, 13 postes de concreto, 480m de red mejorados, 1 transformador de 25 kva.</t>
    </r>
  </si>
  <si>
    <r>
      <t>MEDIOS DE VERIFICACION</t>
    </r>
    <r>
      <rPr>
        <sz val="10"/>
        <rFont val="Arial"/>
        <family val="2"/>
      </rPr>
      <t xml:space="preserve">:Contratos, actas, informes de interventoria 
</t>
    </r>
    <r>
      <rPr>
        <b/>
        <sz val="10"/>
        <rFont val="Arial"/>
        <family val="2"/>
      </rPr>
      <t>RESULTADOS</t>
    </r>
    <r>
      <rPr>
        <sz val="10"/>
        <rFont val="Arial"/>
        <family val="2"/>
      </rPr>
      <t>:  2 Nuevas familias, 9 postes de concreto, 1150m de red mejorados</t>
    </r>
  </si>
  <si>
    <r>
      <t>MEDIOS DE VERIFICACION</t>
    </r>
    <r>
      <rPr>
        <sz val="10"/>
        <rFont val="Arial"/>
        <family val="2"/>
      </rPr>
      <t xml:space="preserve">:Contratos, actas, informes de interventoria 
</t>
    </r>
    <r>
      <rPr>
        <b/>
        <sz val="10"/>
        <rFont val="Arial"/>
        <family val="2"/>
      </rPr>
      <t>RESULTADOS</t>
    </r>
    <r>
      <rPr>
        <sz val="10"/>
        <rFont val="Arial"/>
        <family val="2"/>
      </rPr>
      <t>:  14 postes de concreto, 500 m de red mejorados</t>
    </r>
  </si>
  <si>
    <r>
      <t>MEDIOS DE VERIFICACION</t>
    </r>
    <r>
      <rPr>
        <sz val="10"/>
        <rFont val="Arial"/>
        <family val="2"/>
      </rPr>
      <t xml:space="preserve">:Contratos, actas, informes de interventoria 
</t>
    </r>
    <r>
      <rPr>
        <b/>
        <sz val="10"/>
        <rFont val="Arial"/>
        <family val="2"/>
      </rPr>
      <t>RESULTADOS</t>
    </r>
    <r>
      <rPr>
        <sz val="10"/>
        <rFont val="Arial"/>
        <family val="2"/>
      </rPr>
      <t>:  18 postes de concreto, 200m de red mejorados</t>
    </r>
  </si>
  <si>
    <r>
      <t>MEDIOS DE VERIFICACION</t>
    </r>
    <r>
      <rPr>
        <sz val="10"/>
        <rFont val="Arial"/>
        <family val="2"/>
      </rPr>
      <t xml:space="preserve">:Contratos, actas, informes de interventoria 
</t>
    </r>
    <r>
      <rPr>
        <b/>
        <sz val="10"/>
        <rFont val="Arial"/>
        <family val="2"/>
      </rPr>
      <t>RESULTADOS</t>
    </r>
    <r>
      <rPr>
        <sz val="10"/>
        <rFont val="Arial"/>
        <family val="2"/>
      </rPr>
      <t>: 17 postes de concreto,1.17 km de red mejorados, 1 transformador de 25 kva.</t>
    </r>
  </si>
  <si>
    <r>
      <t>MEDIOS DE VERIFICACION</t>
    </r>
    <r>
      <rPr>
        <sz val="10"/>
        <rFont val="Arial"/>
        <family val="2"/>
      </rPr>
      <t xml:space="preserve">:Contratos, actas, informes de interventoria 
</t>
    </r>
    <r>
      <rPr>
        <b/>
        <sz val="10"/>
        <rFont val="Arial"/>
        <family val="2"/>
      </rPr>
      <t>RESULTADOS</t>
    </r>
    <r>
      <rPr>
        <sz val="10"/>
        <rFont val="Arial"/>
        <family val="2"/>
      </rPr>
      <t>:  11 postes de concreto, 765m de red construidos</t>
    </r>
  </si>
  <si>
    <r>
      <t>MEDIOS DE VERIFICACION</t>
    </r>
    <r>
      <rPr>
        <sz val="10"/>
        <rFont val="Arial"/>
        <family val="2"/>
      </rPr>
      <t xml:space="preserve">:Contratos, actas, informes de interventoria 
</t>
    </r>
    <r>
      <rPr>
        <b/>
        <sz val="10"/>
        <rFont val="Arial"/>
        <family val="2"/>
      </rPr>
      <t>RESULTADOS</t>
    </r>
    <r>
      <rPr>
        <sz val="10"/>
        <rFont val="Arial"/>
        <family val="2"/>
      </rPr>
      <t>:  14 postes de concreto, 970m de red construidos, 1 transformador de 15 kva.</t>
    </r>
  </si>
  <si>
    <t>Se sobrepaso la meta debido a un aumento en el presupuesto asignado en un 30%, y las tarifas por inspección RETIE Y certificación de materiales se estabilizaron.</t>
  </si>
  <si>
    <t>45 dias</t>
  </si>
  <si>
    <t>29/012/08</t>
  </si>
  <si>
    <t>11.5 meses</t>
  </si>
  <si>
    <t>30 dias</t>
  </si>
  <si>
    <t>FECHA INICIO VIABILIDAD</t>
  </si>
  <si>
    <t xml:space="preserve">30 dias </t>
  </si>
  <si>
    <t>13/103/08</t>
  </si>
  <si>
    <t>15 dias</t>
  </si>
  <si>
    <r>
      <t>MEDIOS DE VERIFICACION</t>
    </r>
    <r>
      <rPr>
        <sz val="10"/>
        <rFont val="Arial"/>
        <family val="2"/>
      </rPr>
      <t xml:space="preserve">:Contratos, actas, informes de interventoria 
</t>
    </r>
    <r>
      <rPr>
        <b/>
        <sz val="10"/>
        <rFont val="Arial"/>
        <family val="2"/>
      </rPr>
      <t>RESULTADOS</t>
    </r>
    <r>
      <rPr>
        <sz val="10"/>
        <rFont val="Arial"/>
        <family val="2"/>
      </rPr>
      <t>:  8 Nuevas familias, 22 postes de concreto, 2660 m de red construidos, 1 transformador de 15 kva.</t>
    </r>
  </si>
  <si>
    <r>
      <t>MEDIOS DE VERIFICACION</t>
    </r>
    <r>
      <rPr>
        <sz val="10"/>
        <rFont val="Arial"/>
        <family val="2"/>
      </rPr>
      <t xml:space="preserve">:Contratos, actas, informes de interventoria 
</t>
    </r>
    <r>
      <rPr>
        <b/>
        <sz val="10"/>
        <rFont val="Arial"/>
        <family val="2"/>
      </rPr>
      <t>RESULTADOS</t>
    </r>
    <r>
      <rPr>
        <sz val="10"/>
        <rFont val="Arial"/>
        <family val="2"/>
      </rPr>
      <t>:  2 Nuevas familias, 34 postes de concreto, 1500 m de red construidos.</t>
    </r>
  </si>
  <si>
    <r>
      <t>MEDIOS DE VERIFICACION</t>
    </r>
    <r>
      <rPr>
        <sz val="10"/>
        <rFont val="Arial"/>
        <family val="2"/>
      </rPr>
      <t xml:space="preserve">:Contratos, actas, informes de interventoria 
</t>
    </r>
    <r>
      <rPr>
        <b/>
        <sz val="10"/>
        <rFont val="Arial"/>
        <family val="2"/>
      </rPr>
      <t>RESULTADOS</t>
    </r>
    <r>
      <rPr>
        <sz val="10"/>
        <rFont val="Arial"/>
        <family val="2"/>
      </rPr>
      <t>:  16 postes de concreto, 920 m de red mejorados, 1 transformador de 15 kva..</t>
    </r>
  </si>
  <si>
    <r>
      <t>MEDIOS DE VERIFICACION</t>
    </r>
    <r>
      <rPr>
        <sz val="10"/>
        <rFont val="Arial"/>
        <family val="2"/>
      </rPr>
      <t xml:space="preserve">:Contratos, actas, informes de interventoria 
</t>
    </r>
    <r>
      <rPr>
        <b/>
        <sz val="10"/>
        <rFont val="Arial"/>
        <family val="2"/>
      </rPr>
      <t>RESULTADOS</t>
    </r>
    <r>
      <rPr>
        <sz val="10"/>
        <rFont val="Arial"/>
        <family val="2"/>
      </rPr>
      <t>: 11 postes de concreto, 1750 m de red construidos, 2 transformador de 15 kva.</t>
    </r>
  </si>
  <si>
    <r>
      <t>MEDIOS DE VERIFICACION</t>
    </r>
    <r>
      <rPr>
        <sz val="10"/>
        <rFont val="Arial"/>
        <family val="2"/>
      </rPr>
      <t xml:space="preserve">:Contratos, actas, informes de interventoria 
</t>
    </r>
    <r>
      <rPr>
        <b/>
        <sz val="10"/>
        <rFont val="Arial"/>
        <family val="2"/>
      </rPr>
      <t>RESULTADOS</t>
    </r>
    <r>
      <rPr>
        <sz val="10"/>
        <rFont val="Arial"/>
        <family val="2"/>
      </rPr>
      <t>:  8 Nuevas familias, 10 postes de concreto, 600 m de red construidos.</t>
    </r>
  </si>
  <si>
    <r>
      <t>MEDIOS DE VERIFICACION</t>
    </r>
    <r>
      <rPr>
        <sz val="10"/>
        <rFont val="Arial"/>
        <family val="2"/>
      </rPr>
      <t xml:space="preserve">:Contratos, actas, informes de interventoria 
</t>
    </r>
    <r>
      <rPr>
        <b/>
        <sz val="10"/>
        <rFont val="Arial"/>
        <family val="2"/>
      </rPr>
      <t>RESULTADOS</t>
    </r>
    <r>
      <rPr>
        <sz val="10"/>
        <rFont val="Arial"/>
        <family val="2"/>
      </rPr>
      <t>:  16 postes de concreto, 850 m de red construidos, 1 transformador de 25 kva.</t>
    </r>
  </si>
  <si>
    <r>
      <t>MEDIOS DE VERIFICACION</t>
    </r>
    <r>
      <rPr>
        <sz val="10"/>
        <rFont val="Arial"/>
        <family val="2"/>
      </rPr>
      <t xml:space="preserve">:Contratos, actas, informes de interventoria 
</t>
    </r>
    <r>
      <rPr>
        <b/>
        <sz val="10"/>
        <rFont val="Arial"/>
        <family val="2"/>
      </rPr>
      <t>RESULTADOS</t>
    </r>
    <r>
      <rPr>
        <sz val="10"/>
        <rFont val="Arial"/>
        <family val="2"/>
      </rPr>
      <t>:  7 Nuevas familias, 18 postes de concreto, 1800 m de red construidos.</t>
    </r>
  </si>
  <si>
    <r>
      <t>MEDIOS DE VERIFICACION</t>
    </r>
    <r>
      <rPr>
        <sz val="10"/>
        <rFont val="Arial"/>
        <family val="2"/>
      </rPr>
      <t xml:space="preserve">:Contratos, actas, informes de interventoria 
</t>
    </r>
    <r>
      <rPr>
        <b/>
        <sz val="10"/>
        <rFont val="Arial"/>
        <family val="2"/>
      </rPr>
      <t>RESULTADOS</t>
    </r>
    <r>
      <rPr>
        <sz val="10"/>
        <rFont val="Arial"/>
        <family val="2"/>
      </rPr>
      <t>:  6 Nuevas familias, 15 postes de concreto, 1150  m de red construidos.</t>
    </r>
  </si>
  <si>
    <r>
      <t>MEDIOS DE VERIFICACION</t>
    </r>
    <r>
      <rPr>
        <sz val="10"/>
        <rFont val="Arial"/>
        <family val="2"/>
      </rPr>
      <t xml:space="preserve">:Contratos, actas, informes de interventoria 
</t>
    </r>
    <r>
      <rPr>
        <b/>
        <sz val="10"/>
        <rFont val="Arial"/>
        <family val="2"/>
      </rPr>
      <t>RESULTADOS</t>
    </r>
    <r>
      <rPr>
        <sz val="10"/>
        <rFont val="Arial"/>
        <family val="2"/>
      </rPr>
      <t>: 13 postes de concreto, 750 m de red construidos, 1 transformador de 25 kva.</t>
    </r>
  </si>
  <si>
    <r>
      <t>MEDIOS DE VERIFICACION</t>
    </r>
    <r>
      <rPr>
        <sz val="10"/>
        <rFont val="Arial"/>
        <family val="2"/>
      </rPr>
      <t xml:space="preserve">:Contratos, actas, informes de interventoria 
</t>
    </r>
    <r>
      <rPr>
        <b/>
        <sz val="10"/>
        <rFont val="Arial"/>
        <family val="2"/>
      </rPr>
      <t>RESULTADOS</t>
    </r>
    <r>
      <rPr>
        <sz val="10"/>
        <rFont val="Arial"/>
        <family val="2"/>
      </rPr>
      <t>:  5 Nuevas familias, 17 postes de concreto, 900 m de red construidos.</t>
    </r>
  </si>
  <si>
    <r>
      <t>MEDIOS DE VERIFICACION</t>
    </r>
    <r>
      <rPr>
        <sz val="10"/>
        <rFont val="Arial"/>
        <family val="2"/>
      </rPr>
      <t xml:space="preserve">:Contratos, actas, informes de interventoria 
</t>
    </r>
    <r>
      <rPr>
        <b/>
        <sz val="10"/>
        <rFont val="Arial"/>
        <family val="2"/>
      </rPr>
      <t>RESULTADOS</t>
    </r>
    <r>
      <rPr>
        <sz val="10"/>
        <rFont val="Arial"/>
        <family val="2"/>
      </rPr>
      <t>:  11 postes de concreto, 560 m de red construidos, 1 transformador de 25 kva.</t>
    </r>
  </si>
  <si>
    <r>
      <t>MEDIOS DE VERIFICACION</t>
    </r>
    <r>
      <rPr>
        <sz val="10"/>
        <rFont val="Arial"/>
        <family val="2"/>
      </rPr>
      <t xml:space="preserve">:Contratos, actas, informes de interventoria 
</t>
    </r>
    <r>
      <rPr>
        <b/>
        <sz val="10"/>
        <rFont val="Arial"/>
        <family val="2"/>
      </rPr>
      <t>RESULTADOS</t>
    </r>
    <r>
      <rPr>
        <sz val="10"/>
        <rFont val="Arial"/>
        <family val="2"/>
      </rPr>
      <t>:  31 postes de concreto, 680 m de red mejorados</t>
    </r>
  </si>
  <si>
    <r>
      <t>MEDIOS DE VERIFICACION</t>
    </r>
    <r>
      <rPr>
        <sz val="10"/>
        <rFont val="Arial"/>
        <family val="2"/>
      </rPr>
      <t xml:space="preserve">:Contratos, actas, informes de interventoria 
</t>
    </r>
    <r>
      <rPr>
        <b/>
        <sz val="10"/>
        <rFont val="Arial"/>
        <family val="2"/>
      </rPr>
      <t>RESULTADOS</t>
    </r>
    <r>
      <rPr>
        <sz val="10"/>
        <rFont val="Arial"/>
        <family val="2"/>
      </rPr>
      <t>:  8 postes de concreto, 370 m de red construidos.</t>
    </r>
  </si>
  <si>
    <t>Nuevos usuarios que acceden al servicio de energía eléctrica, Kilómetros de nuevas redes de energía eléctrica construidos, Kilómetros de redes de energía eléctrica mejorados.</t>
  </si>
  <si>
    <t>Nuevos usuarios que acceden al servicio de energía eléctrica, Kilómetros de nuevas redes de energía eléctrica construidos.</t>
  </si>
  <si>
    <t xml:space="preserve"> Kilómetros de nuevas redes de energía eléctrica construidos</t>
  </si>
  <si>
    <t xml:space="preserve"> Kilómetros de redes de energía eléctrica mejorados.</t>
  </si>
  <si>
    <t xml:space="preserve"> Kilómetros de nuevas redes de energía eléctrica construidos.</t>
  </si>
  <si>
    <t>Kilómetros de nuevas redes de energía eléctrica construidos</t>
  </si>
  <si>
    <t>Polideportivos iluminados</t>
  </si>
  <si>
    <t>2 meses</t>
  </si>
  <si>
    <r>
      <t>MEDIOS DE VERIFICACION</t>
    </r>
    <r>
      <rPr>
        <sz val="10"/>
        <rFont val="Arial"/>
        <family val="2"/>
      </rPr>
      <t xml:space="preserve">:Contratos, actas, informes de interventoria 
</t>
    </r>
    <r>
      <rPr>
        <b/>
        <sz val="10"/>
        <rFont val="Arial"/>
        <family val="2"/>
      </rPr>
      <t>RESULTADOS</t>
    </r>
    <r>
      <rPr>
        <sz val="10"/>
        <rFont val="Arial"/>
        <family val="2"/>
      </rPr>
      <t>:   38 postes de concreto, 2270 metros de red mejorados, 1 transformador de 15 kva.</t>
    </r>
  </si>
  <si>
    <r>
      <t>MEDIOS DE VERIFICACION</t>
    </r>
    <r>
      <rPr>
        <sz val="10"/>
        <rFont val="Arial"/>
        <family val="2"/>
      </rPr>
      <t xml:space="preserve">:Contratos, actas, informes de interventoria 
</t>
    </r>
    <r>
      <rPr>
        <b/>
        <sz val="10"/>
        <rFont val="Arial"/>
        <family val="2"/>
      </rPr>
      <t>RESULTADOS</t>
    </r>
    <r>
      <rPr>
        <sz val="10"/>
        <rFont val="Arial"/>
        <family val="2"/>
      </rPr>
      <t>:  5 Nuevas familias, 13 postes de concreto, 735  metros de red construidos, 1 transformador de 15 kva.</t>
    </r>
  </si>
  <si>
    <r>
      <t>MEDIOS DE VERIFICACION</t>
    </r>
    <r>
      <rPr>
        <sz val="10"/>
        <rFont val="Arial"/>
        <family val="2"/>
      </rPr>
      <t xml:space="preserve">:Contratos, actas, informes de interventoria 
</t>
    </r>
    <r>
      <rPr>
        <b/>
        <sz val="10"/>
        <rFont val="Arial"/>
        <family val="2"/>
      </rPr>
      <t>RESULTADOS</t>
    </r>
    <r>
      <rPr>
        <sz val="10"/>
        <rFont val="Arial"/>
        <family val="2"/>
      </rPr>
      <t>:  25 Nuevas familias, 27 postes de concreto, 2410 metros de red construidos.</t>
    </r>
  </si>
  <si>
    <r>
      <t>MEDIOS DE VERIFICACION</t>
    </r>
    <r>
      <rPr>
        <sz val="10"/>
        <rFont val="Arial"/>
        <family val="2"/>
      </rPr>
      <t xml:space="preserve">:Contratos, actas, informes de interventoria 
</t>
    </r>
    <r>
      <rPr>
        <b/>
        <sz val="10"/>
        <rFont val="Arial"/>
        <family val="2"/>
      </rPr>
      <t>RESULTADOS</t>
    </r>
    <r>
      <rPr>
        <sz val="10"/>
        <rFont val="Arial"/>
        <family val="2"/>
      </rPr>
      <t>:  11 Nuevas familias, 18 postes de concreto, 2295 metros de red construidos, 1 transformador de 15 kva.</t>
    </r>
  </si>
  <si>
    <r>
      <t>MEDIOS DE VERIFICACION</t>
    </r>
    <r>
      <rPr>
        <sz val="10"/>
        <rFont val="Arial"/>
        <family val="2"/>
      </rPr>
      <t xml:space="preserve">:Contratos, actas, informes de interventoria 
</t>
    </r>
    <r>
      <rPr>
        <b/>
        <sz val="10"/>
        <rFont val="Arial"/>
        <family val="2"/>
      </rPr>
      <t>RESULTADOS</t>
    </r>
    <r>
      <rPr>
        <sz val="10"/>
        <rFont val="Arial"/>
        <family val="2"/>
      </rPr>
      <t>:  84 Nuevas familias, 453 postes de concreto, 30.9 kilómetros de red construidos, 15 transformadores</t>
    </r>
  </si>
  <si>
    <r>
      <t>MEDIOS DE VERIFICACION</t>
    </r>
    <r>
      <rPr>
        <sz val="10"/>
        <rFont val="Arial"/>
        <family val="2"/>
      </rPr>
      <t xml:space="preserve">:Contratos, actas, informes de interventoria 
</t>
    </r>
    <r>
      <rPr>
        <b/>
        <sz val="10"/>
        <rFont val="Arial"/>
        <family val="2"/>
      </rPr>
      <t>RESULTADOS</t>
    </r>
    <r>
      <rPr>
        <sz val="10"/>
        <rFont val="Arial"/>
        <family val="2"/>
      </rPr>
      <t>:  9 postes de concreto, 300 metros de red construidos</t>
    </r>
  </si>
  <si>
    <r>
      <t>MEDIOS DE VERIFICACION</t>
    </r>
    <r>
      <rPr>
        <sz val="10"/>
        <rFont val="Arial"/>
        <family val="2"/>
      </rPr>
      <t xml:space="preserve">: Contratos, actas, informes de interventoria.
</t>
    </r>
    <r>
      <rPr>
        <b/>
        <sz val="10"/>
        <rFont val="Arial"/>
        <family val="2"/>
      </rPr>
      <t>RESULTADOS</t>
    </r>
    <r>
      <rPr>
        <sz val="10"/>
        <rFont val="Arial"/>
        <family val="2"/>
      </rPr>
      <t>: 84 nuevos usuarios accedieron al servicio de energía con la ejecuión de los proyectos en Botana - Catambuco, Santander - Obonuco, Genoy, Nueva Betania - Gualmatan, Caldera, San juan Bajo - Morasurco, Concepcion alto, Jurado y el Carmen - Santa Bárbara.</t>
    </r>
  </si>
  <si>
    <r>
      <t>MEDIOS DE VERIFICACION</t>
    </r>
    <r>
      <rPr>
        <sz val="10"/>
        <rFont val="Arial"/>
        <family val="2"/>
      </rPr>
      <t xml:space="preserve">: Contratos, actas, informes de interventoria.
</t>
    </r>
    <r>
      <rPr>
        <b/>
        <sz val="10"/>
        <rFont val="Arial"/>
        <family val="2"/>
      </rPr>
      <t>RESULTADOS</t>
    </r>
    <r>
      <rPr>
        <sz val="10"/>
        <rFont val="Arial"/>
        <family val="2"/>
      </rPr>
      <t>: se construyeron 18,54 nuevos km de red eléctrica  con la ejecución de los proyectos en vía de acceso Obonuco, Botana - Catambuco, Barbero- La Laguna, San Luis - La Laguna,Caldera, San juan Bajo - Morasurco, Concepcion alto, Jurado y el Carmen - Santa Bárbara..</t>
    </r>
  </si>
  <si>
    <r>
      <t>MEDIOS DE VERIFICACION</t>
    </r>
    <r>
      <rPr>
        <sz val="10"/>
        <rFont val="Arial"/>
        <family val="2"/>
      </rPr>
      <t xml:space="preserve">: Contratos, actas, informes de interventoria.
</t>
    </r>
    <r>
      <rPr>
        <b/>
        <sz val="10"/>
        <rFont val="Arial"/>
        <family val="2"/>
      </rPr>
      <t>RESULTADOS</t>
    </r>
    <r>
      <rPr>
        <sz val="10"/>
        <rFont val="Arial"/>
        <family val="2"/>
      </rPr>
      <t>: se mejoraron 12  km de red eléctrica   con la ejecuión de los proyectos en Dolores centro - Mocondino, Bellavista- Buesaquillo, San Jose- Encano, Anganoy- Mapachico, Cujacal - Buesaquillo, Gualmatan</t>
    </r>
  </si>
  <si>
    <t xml:space="preserve">Construcción de redes eléctricas sector Potreros - Condurpata - Corregimiento de Genoy - Municipio de Pasto </t>
  </si>
  <si>
    <t xml:space="preserve">Remodelación de redes eléctricas  vereda Casapamba- Corregimiento  Encano - Municipio de Pasto  </t>
  </si>
  <si>
    <t xml:space="preserve">Construcción redes eléctricas  vereda Botana - Corregimiento de Catambuco - Municipio de Pasto </t>
  </si>
  <si>
    <t xml:space="preserve">Construcción redes eléctricas  vereda El Carmen etapa II - Corregimiento Santa Bárbara - Municipio de Pasto </t>
  </si>
  <si>
    <t xml:space="preserve">Construcción redes eléctricas  vereda Jurado - Corregimiento Santa Bárbara- Municipio de Pasto </t>
  </si>
  <si>
    <t>Consultoría, interventoría y apoyo técnico para la ejecución de obras de electrificación rural en el municipio de Pasto.</t>
  </si>
  <si>
    <t xml:space="preserve">Construcción y/o mejoramiento electrificación corregimiento Obonuco (vía de acceso obonuco) </t>
  </si>
  <si>
    <t xml:space="preserve">Construcción redes eléctricas vereda San Antonio  sector Bermejal - Corregimiento Catambuco - Municipio de Pasto </t>
  </si>
  <si>
    <t xml:space="preserve">Remodelación y ampliación de redes eléctricas en el corregimiento de Genoy. Municipio de Pasto. </t>
  </si>
  <si>
    <r>
      <t>MEDIOS DE VERIFICACION</t>
    </r>
    <r>
      <rPr>
        <sz val="10"/>
        <rFont val="Arial"/>
        <family val="2"/>
      </rPr>
      <t xml:space="preserve">:Contratos, actas, informes de interventoria. </t>
    </r>
    <r>
      <rPr>
        <b/>
        <sz val="10"/>
        <rFont val="Arial"/>
        <family val="2"/>
      </rPr>
      <t>RESULTADOS</t>
    </r>
    <r>
      <rPr>
        <sz val="10"/>
        <rFont val="Arial"/>
        <family val="2"/>
      </rPr>
      <t>:  3 Nuevas familias, 9 postes de concreto, 1430 metros de red construidos, 1 transformador de 15 kva.</t>
    </r>
  </si>
  <si>
    <r>
      <t>PROGRAMA</t>
    </r>
    <r>
      <rPr>
        <sz val="10"/>
        <rFont val="Arial"/>
        <family val="2"/>
      </rPr>
      <t>: Electrificación rural.</t>
    </r>
  </si>
  <si>
    <t>Fuente</t>
  </si>
  <si>
    <t xml:space="preserve">Consultoría, interventoría y apoyo técnico para la ejecución de obras de electrificación rural en el municipio de Pasto. </t>
  </si>
  <si>
    <t xml:space="preserve">Ampliación de redes eléctricas vereda San Antonio y alto Caldera - Corregimiento de La Caldera. Municipio de Pasto. </t>
  </si>
  <si>
    <t xml:space="preserve">Remodelación y ampliación de redes eléctricas vereda San Luís - corregimiento de La Laguna. Municipio de Pasto.  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</si>
</sst>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_ * #,##0_ ;_ * \-#,##0_ ;_ * &quot;-&quot;??_ ;_ @_ "/>
    <numFmt numFmtId="181" formatCode="_ * #,##0.0_ ;_ * \-#,##0.0_ ;_ * &quot;-&quot;??_ ;_ @_ "/>
    <numFmt numFmtId="182" formatCode="_ * #,##0.000_ ;_ * \-#,##0.000_ ;_ * &quot;-&quot;??_ ;_ @_ "/>
    <numFmt numFmtId="183" formatCode="[$-C0A]d\-mmm\-\y\y;@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0.0%"/>
    <numFmt numFmtId="189" formatCode="0.000"/>
    <numFmt numFmtId="190" formatCode="0.0"/>
    <numFmt numFmtId="191" formatCode="0.00000%"/>
    <numFmt numFmtId="192" formatCode="0.0000%"/>
    <numFmt numFmtId="193" formatCode="0.000%"/>
    <numFmt numFmtId="194" formatCode="0.00000"/>
    <numFmt numFmtId="195" formatCode="0.0000"/>
    <numFmt numFmtId="196" formatCode="&quot;$&quot;\ #,##0"/>
    <numFmt numFmtId="197" formatCode="[$$-240A]\ #,##0"/>
  </numFmts>
  <fonts count="1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8"/>
      <name val="Tahoma"/>
      <family val="0"/>
    </font>
    <font>
      <sz val="9"/>
      <name val="Arial"/>
      <family val="2"/>
    </font>
    <font>
      <sz val="8"/>
      <name val="Tahoma"/>
      <family val="0"/>
    </font>
    <font>
      <b/>
      <sz val="8"/>
      <name val="Arial"/>
      <family val="2"/>
    </font>
    <font>
      <b/>
      <sz val="12"/>
      <name val="Arial"/>
      <family val="2"/>
    </font>
    <font>
      <sz val="11"/>
      <name val="Tahoma"/>
      <family val="2"/>
    </font>
    <font>
      <b/>
      <sz val="12"/>
      <name val="Tahoma"/>
      <family val="2"/>
    </font>
    <font>
      <sz val="10"/>
      <name val="Times New Roman"/>
      <family val="1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Fill="1" applyAlignment="1">
      <alignment/>
    </xf>
    <xf numFmtId="188" fontId="0" fillId="0" borderId="0" xfId="0" applyNumberFormat="1" applyFill="1" applyAlignment="1">
      <alignment/>
    </xf>
    <xf numFmtId="0" fontId="0" fillId="0" borderId="0" xfId="0" applyFill="1" applyAlignment="1">
      <alignment horizontal="left" vertical="center" wrapText="1"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 vertical="center"/>
    </xf>
    <xf numFmtId="3" fontId="0" fillId="0" borderId="0" xfId="0" applyNumberFormat="1" applyAlignment="1">
      <alignment/>
    </xf>
    <xf numFmtId="3" fontId="6" fillId="0" borderId="0" xfId="0" applyNumberFormat="1" applyFont="1" applyFill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9" fontId="1" fillId="0" borderId="1" xfId="0" applyNumberFormat="1" applyFont="1" applyBorder="1" applyAlignment="1">
      <alignment horizontal="center" vertical="center" wrapText="1"/>
    </xf>
    <xf numFmtId="9" fontId="0" fillId="0" borderId="1" xfId="0" applyNumberFormat="1" applyFont="1" applyBorder="1" applyAlignment="1">
      <alignment horizontal="center" vertical="center" wrapText="1"/>
    </xf>
    <xf numFmtId="9" fontId="1" fillId="0" borderId="1" xfId="0" applyNumberFormat="1" applyFont="1" applyFill="1" applyBorder="1" applyAlignment="1">
      <alignment horizontal="center" vertical="center" wrapText="1"/>
    </xf>
    <xf numFmtId="10" fontId="0" fillId="0" borderId="1" xfId="0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justify" vertical="center"/>
    </xf>
    <xf numFmtId="0" fontId="1" fillId="0" borderId="0" xfId="0" applyFont="1" applyAlignment="1">
      <alignment horizontal="left"/>
    </xf>
    <xf numFmtId="0" fontId="0" fillId="0" borderId="3" xfId="0" applyFont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3" fontId="1" fillId="0" borderId="5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justify" vertical="center" wrapText="1"/>
    </xf>
    <xf numFmtId="9" fontId="1" fillId="0" borderId="7" xfId="0" applyNumberFormat="1" applyFont="1" applyBorder="1" applyAlignment="1">
      <alignment horizontal="center" vertical="center" wrapText="1"/>
    </xf>
    <xf numFmtId="9" fontId="0" fillId="0" borderId="7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 horizontal="justify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justify" vertical="center" wrapText="1"/>
    </xf>
    <xf numFmtId="0" fontId="12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justify" vertical="center" wrapText="1"/>
    </xf>
    <xf numFmtId="0" fontId="12" fillId="0" borderId="13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3" fillId="0" borderId="0" xfId="0" applyFont="1" applyFill="1" applyBorder="1" applyAlignment="1">
      <alignment horizontal="right"/>
    </xf>
    <xf numFmtId="0" fontId="8" fillId="0" borderId="13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justify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justify" vertical="center"/>
    </xf>
    <xf numFmtId="0" fontId="6" fillId="0" borderId="0" xfId="0" applyFont="1" applyFill="1" applyBorder="1" applyAlignment="1">
      <alignment/>
    </xf>
    <xf numFmtId="0" fontId="0" fillId="0" borderId="1" xfId="18" applyNumberFormat="1" applyFont="1" applyFill="1" applyBorder="1" applyAlignment="1">
      <alignment horizontal="justify" vertical="center" wrapText="1"/>
    </xf>
    <xf numFmtId="0" fontId="0" fillId="0" borderId="1" xfId="0" applyNumberFormat="1" applyFont="1" applyFill="1" applyBorder="1" applyAlignment="1">
      <alignment horizontal="justify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justify" vertical="center" wrapText="1"/>
    </xf>
    <xf numFmtId="0" fontId="0" fillId="0" borderId="1" xfId="0" applyNumberFormat="1" applyFont="1" applyFill="1" applyBorder="1" applyAlignment="1">
      <alignment horizontal="justify" vertical="center"/>
    </xf>
    <xf numFmtId="0" fontId="0" fillId="0" borderId="16" xfId="18" applyNumberFormat="1" applyFont="1" applyFill="1" applyBorder="1" applyAlignment="1">
      <alignment horizontal="justify" vertical="center" wrapText="1"/>
    </xf>
    <xf numFmtId="0" fontId="0" fillId="0" borderId="9" xfId="0" applyNumberFormat="1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justify" vertical="center" wrapText="1"/>
    </xf>
    <xf numFmtId="10" fontId="0" fillId="0" borderId="0" xfId="0" applyNumberFormat="1" applyFont="1" applyAlignment="1">
      <alignment/>
    </xf>
    <xf numFmtId="0" fontId="2" fillId="0" borderId="0" xfId="0" applyFont="1" applyAlignment="1">
      <alignment/>
    </xf>
    <xf numFmtId="14" fontId="0" fillId="0" borderId="16" xfId="0" applyNumberFormat="1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4" fontId="0" fillId="0" borderId="9" xfId="0" applyNumberForma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3" fontId="0" fillId="0" borderId="16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center" vertical="center"/>
    </xf>
    <xf numFmtId="3" fontId="0" fillId="0" borderId="1" xfId="19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3" fontId="0" fillId="0" borderId="9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justify" vertical="center" wrapText="1"/>
    </xf>
    <xf numFmtId="0" fontId="1" fillId="0" borderId="9" xfId="0" applyFont="1" applyFill="1" applyBorder="1" applyAlignment="1">
      <alignment horizontal="justify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/>
    </xf>
    <xf numFmtId="3" fontId="8" fillId="0" borderId="12" xfId="0" applyNumberFormat="1" applyFont="1" applyFill="1" applyBorder="1" applyAlignment="1">
      <alignment horizontal="center" vertical="center" wrapText="1"/>
    </xf>
    <xf numFmtId="3" fontId="8" fillId="0" borderId="20" xfId="0" applyNumberFormat="1" applyFont="1" applyFill="1" applyBorder="1" applyAlignment="1">
      <alignment horizontal="center" vertical="center" wrapText="1"/>
    </xf>
    <xf numFmtId="3" fontId="8" fillId="0" borderId="2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9" fontId="0" fillId="0" borderId="16" xfId="0" applyNumberFormat="1" applyFont="1" applyFill="1" applyBorder="1" applyAlignment="1">
      <alignment horizontal="center" vertical="center"/>
    </xf>
    <xf numFmtId="0" fontId="0" fillId="0" borderId="20" xfId="0" applyFont="1" applyBorder="1" applyAlignment="1">
      <alignment horizontal="justify" vertical="center" wrapText="1"/>
    </xf>
    <xf numFmtId="9" fontId="0" fillId="0" borderId="1" xfId="0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horizontal="justify" vertical="center" wrapText="1"/>
    </xf>
    <xf numFmtId="193" fontId="0" fillId="0" borderId="1" xfId="0" applyNumberFormat="1" applyFont="1" applyFill="1" applyBorder="1" applyAlignment="1">
      <alignment horizontal="center" vertical="center"/>
    </xf>
    <xf numFmtId="9" fontId="0" fillId="0" borderId="9" xfId="0" applyNumberFormat="1" applyFont="1" applyFill="1" applyBorder="1" applyAlignment="1">
      <alignment horizontal="center" vertical="center"/>
    </xf>
    <xf numFmtId="0" fontId="0" fillId="0" borderId="21" xfId="0" applyFont="1" applyBorder="1" applyAlignment="1">
      <alignment horizontal="justify" vertical="center" wrapText="1"/>
    </xf>
    <xf numFmtId="0" fontId="1" fillId="0" borderId="22" xfId="0" applyNumberFormat="1" applyFont="1" applyFill="1" applyBorder="1" applyAlignment="1">
      <alignment horizontal="right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197" fontId="0" fillId="0" borderId="12" xfId="0" applyNumberFormat="1" applyFont="1" applyBorder="1" applyAlignment="1">
      <alignment horizontal="center" vertical="center" wrapText="1"/>
    </xf>
    <xf numFmtId="197" fontId="0" fillId="0" borderId="22" xfId="0" applyNumberFormat="1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0" fillId="0" borderId="3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/>
    </xf>
    <xf numFmtId="0" fontId="0" fillId="0" borderId="16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justify" vertical="center" wrapText="1"/>
    </xf>
    <xf numFmtId="0" fontId="0" fillId="0" borderId="1" xfId="0" applyFill="1" applyBorder="1" applyAlignment="1">
      <alignment horizontal="justify" vertical="center" wrapText="1"/>
    </xf>
    <xf numFmtId="0" fontId="0" fillId="0" borderId="9" xfId="0" applyFill="1" applyBorder="1" applyAlignment="1">
      <alignment horizontal="justify" vertical="center" wrapText="1"/>
    </xf>
    <xf numFmtId="0" fontId="0" fillId="0" borderId="16" xfId="0" applyFont="1" applyBorder="1" applyAlignment="1">
      <alignment horizontal="justify" vertical="center" wrapText="1"/>
    </xf>
    <xf numFmtId="0" fontId="0" fillId="0" borderId="1" xfId="0" applyFont="1" applyBorder="1" applyAlignment="1">
      <alignment horizontal="justify" vertical="center" wrapText="1"/>
    </xf>
    <xf numFmtId="0" fontId="0" fillId="0" borderId="9" xfId="0" applyFont="1" applyBorder="1" applyAlignment="1">
      <alignment horizontal="justify" vertical="center" wrapText="1"/>
    </xf>
    <xf numFmtId="0" fontId="0" fillId="0" borderId="23" xfId="0" applyFont="1" applyBorder="1" applyAlignment="1">
      <alignment horizontal="justify" vertical="center" wrapText="1"/>
    </xf>
    <xf numFmtId="0" fontId="0" fillId="0" borderId="24" xfId="0" applyFont="1" applyBorder="1" applyAlignment="1">
      <alignment horizontal="justify" vertical="center" wrapText="1"/>
    </xf>
    <xf numFmtId="0" fontId="0" fillId="0" borderId="8" xfId="0" applyFont="1" applyBorder="1" applyAlignment="1">
      <alignment horizontal="justify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zoomScale="85" zoomScaleNormal="85" workbookViewId="0" topLeftCell="A1">
      <selection activeCell="A13" sqref="A13:B13"/>
    </sheetView>
  </sheetViews>
  <sheetFormatPr defaultColWidth="11.421875" defaultRowHeight="12.75"/>
  <cols>
    <col min="1" max="1" width="4.8515625" style="1" bestFit="1" customWidth="1"/>
    <col min="2" max="2" width="16.140625" style="1" customWidth="1"/>
    <col min="3" max="3" width="30.8515625" style="1" customWidth="1"/>
    <col min="4" max="4" width="25.00390625" style="1" customWidth="1"/>
    <col min="5" max="5" width="21.57421875" style="1" customWidth="1"/>
    <col min="6" max="6" width="12.7109375" style="5" customWidth="1"/>
    <col min="7" max="7" width="18.00390625" style="4" customWidth="1"/>
    <col min="8" max="8" width="19.421875" style="2" customWidth="1"/>
    <col min="9" max="9" width="15.28125" style="3" customWidth="1"/>
    <col min="10" max="10" width="14.28125" style="1" customWidth="1"/>
    <col min="11" max="11" width="13.28125" style="1" customWidth="1"/>
    <col min="12" max="12" width="13.7109375" style="1" customWidth="1"/>
    <col min="13" max="13" width="13.140625" style="1" customWidth="1"/>
    <col min="14" max="15" width="14.00390625" style="1" customWidth="1"/>
    <col min="16" max="16384" width="11.421875" style="1" customWidth="1"/>
  </cols>
  <sheetData>
    <row r="1" spans="1:8" ht="15.75">
      <c r="A1" s="92" t="s">
        <v>32</v>
      </c>
      <c r="B1" s="92"/>
      <c r="C1" s="92"/>
      <c r="D1" s="92"/>
      <c r="E1" s="92"/>
      <c r="F1" s="92"/>
      <c r="G1" s="92"/>
      <c r="H1" s="92"/>
    </row>
    <row r="2" spans="1:8" ht="15.75">
      <c r="A2" s="92" t="s">
        <v>23</v>
      </c>
      <c r="B2" s="92"/>
      <c r="C2" s="92"/>
      <c r="D2" s="92"/>
      <c r="E2" s="92"/>
      <c r="F2" s="92"/>
      <c r="G2" s="92"/>
      <c r="H2" s="92"/>
    </row>
    <row r="3" spans="1:8" ht="12.75">
      <c r="A3"/>
      <c r="B3" s="6"/>
      <c r="C3" s="6"/>
      <c r="D3" s="6"/>
      <c r="E3" s="6"/>
      <c r="F3" s="6"/>
      <c r="G3" s="6"/>
      <c r="H3" s="6"/>
    </row>
    <row r="4" spans="1:8" ht="12.75">
      <c r="A4" s="93" t="s">
        <v>24</v>
      </c>
      <c r="B4" s="93"/>
      <c r="C4" s="93"/>
      <c r="D4" s="93"/>
      <c r="F4" s="7"/>
      <c r="G4" s="6"/>
      <c r="H4" s="6"/>
    </row>
    <row r="5" spans="1:8" ht="12.75">
      <c r="A5" s="93" t="s">
        <v>33</v>
      </c>
      <c r="B5" s="93"/>
      <c r="C5" s="93"/>
      <c r="D5" s="93"/>
      <c r="E5" s="93"/>
      <c r="F5" s="93"/>
      <c r="G5" s="6"/>
      <c r="H5" s="6"/>
    </row>
    <row r="6" spans="1:7" ht="12.75">
      <c r="A6" s="93" t="s">
        <v>50</v>
      </c>
      <c r="B6" s="93"/>
      <c r="C6" s="93"/>
      <c r="D6" s="93"/>
      <c r="E6" s="93"/>
      <c r="F6" s="18" t="s">
        <v>60</v>
      </c>
      <c r="G6" s="18"/>
    </row>
    <row r="7" spans="1:8" ht="13.5" thickBot="1">
      <c r="A7"/>
      <c r="B7"/>
      <c r="C7"/>
      <c r="D7"/>
      <c r="E7" s="9"/>
      <c r="F7" s="8"/>
      <c r="G7"/>
      <c r="H7" s="9"/>
    </row>
    <row r="8" spans="1:8" ht="51.75" thickBot="1">
      <c r="A8" s="20" t="s">
        <v>25</v>
      </c>
      <c r="B8" s="21" t="s">
        <v>26</v>
      </c>
      <c r="C8" s="21" t="s">
        <v>34</v>
      </c>
      <c r="D8" s="22" t="s">
        <v>30</v>
      </c>
      <c r="E8" s="21" t="s">
        <v>36</v>
      </c>
      <c r="F8" s="21" t="s">
        <v>27</v>
      </c>
      <c r="G8" s="21" t="s">
        <v>28</v>
      </c>
      <c r="H8" s="23" t="s">
        <v>29</v>
      </c>
    </row>
    <row r="9" spans="1:8" ht="51">
      <c r="A9" s="29">
        <v>1</v>
      </c>
      <c r="B9" s="88" t="s">
        <v>47</v>
      </c>
      <c r="C9" s="31" t="s">
        <v>51</v>
      </c>
      <c r="D9" s="31" t="s">
        <v>52</v>
      </c>
      <c r="E9" s="32">
        <v>60</v>
      </c>
      <c r="F9" s="94" t="s">
        <v>59</v>
      </c>
      <c r="G9" s="88" t="s">
        <v>48</v>
      </c>
      <c r="H9" s="90" t="s">
        <v>31</v>
      </c>
    </row>
    <row r="10" spans="1:8" ht="38.25">
      <c r="A10" s="30">
        <v>2</v>
      </c>
      <c r="B10" s="89"/>
      <c r="C10" s="33" t="s">
        <v>53</v>
      </c>
      <c r="D10" s="33" t="s">
        <v>54</v>
      </c>
      <c r="E10" s="34">
        <v>9</v>
      </c>
      <c r="F10" s="95"/>
      <c r="G10" s="89"/>
      <c r="H10" s="91"/>
    </row>
    <row r="11" spans="1:8" ht="25.5">
      <c r="A11" s="30">
        <v>3</v>
      </c>
      <c r="B11" s="89"/>
      <c r="C11" s="33" t="s">
        <v>55</v>
      </c>
      <c r="D11" s="33" t="s">
        <v>56</v>
      </c>
      <c r="E11" s="34">
        <v>6</v>
      </c>
      <c r="F11" s="95"/>
      <c r="G11" s="89"/>
      <c r="H11" s="91"/>
    </row>
    <row r="12" spans="1:8" ht="26.25" thickBot="1">
      <c r="A12" s="30">
        <v>4</v>
      </c>
      <c r="B12" s="89"/>
      <c r="C12" s="33" t="s">
        <v>57</v>
      </c>
      <c r="D12" s="33" t="s">
        <v>58</v>
      </c>
      <c r="E12" s="34">
        <v>2</v>
      </c>
      <c r="F12" s="95"/>
      <c r="G12" s="89"/>
      <c r="H12" s="91"/>
    </row>
    <row r="13" spans="1:8" s="11" customFormat="1" ht="12.75">
      <c r="A13" s="96" t="s">
        <v>46</v>
      </c>
      <c r="B13" s="96"/>
      <c r="C13" s="97" t="str">
        <f>B9</f>
        <v>Departamento Administrativo de Infraestructura</v>
      </c>
      <c r="D13" s="97"/>
      <c r="E13" s="97"/>
      <c r="F13" s="97"/>
      <c r="G13" s="19"/>
      <c r="H13" s="19"/>
    </row>
    <row r="14" ht="12.75">
      <c r="G14" s="10"/>
    </row>
    <row r="15" ht="12.75">
      <c r="F15" s="1"/>
    </row>
  </sheetData>
  <mergeCells count="11">
    <mergeCell ref="A13:B13"/>
    <mergeCell ref="C13:F13"/>
    <mergeCell ref="A6:E6"/>
    <mergeCell ref="B9:B12"/>
    <mergeCell ref="G9:G12"/>
    <mergeCell ref="H9:H12"/>
    <mergeCell ref="A1:H1"/>
    <mergeCell ref="A2:H2"/>
    <mergeCell ref="A4:D4"/>
    <mergeCell ref="A5:F5"/>
    <mergeCell ref="F9:F12"/>
  </mergeCells>
  <printOptions horizontalCentered="1"/>
  <pageMargins left="0.2755905511811024" right="0.15748031496062992" top="0.7" bottom="0.2755905511811024" header="0" footer="0"/>
  <pageSetup fitToHeight="6"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"/>
  <sheetViews>
    <sheetView zoomScale="85" zoomScaleNormal="85" workbookViewId="0" topLeftCell="A1">
      <selection activeCell="C18" sqref="C18"/>
    </sheetView>
  </sheetViews>
  <sheetFormatPr defaultColWidth="11.421875" defaultRowHeight="12.75"/>
  <cols>
    <col min="1" max="1" width="4.00390625" style="11" bestFit="1" customWidth="1"/>
    <col min="2" max="2" width="19.28125" style="11" customWidth="1"/>
    <col min="3" max="3" width="21.57421875" style="11" customWidth="1"/>
    <col min="4" max="4" width="23.00390625" style="11" customWidth="1"/>
    <col min="5" max="5" width="22.57421875" style="11" customWidth="1"/>
    <col min="6" max="6" width="39.28125" style="11" customWidth="1"/>
    <col min="7" max="7" width="13.00390625" style="11" customWidth="1"/>
    <col min="8" max="8" width="14.7109375" style="11" customWidth="1"/>
    <col min="9" max="9" width="23.421875" style="11" customWidth="1"/>
    <col min="10" max="16384" width="11.421875" style="11" customWidth="1"/>
  </cols>
  <sheetData>
    <row r="1" spans="1:9" ht="15.75">
      <c r="A1" s="79" t="s">
        <v>45</v>
      </c>
      <c r="B1" s="79"/>
      <c r="C1" s="79"/>
      <c r="D1" s="79"/>
      <c r="E1" s="79"/>
      <c r="F1" s="79"/>
      <c r="G1" s="79"/>
      <c r="H1" s="79"/>
      <c r="I1" s="79"/>
    </row>
    <row r="2" spans="1:9" ht="15.75">
      <c r="A2" s="79" t="s">
        <v>23</v>
      </c>
      <c r="B2" s="79"/>
      <c r="C2" s="79"/>
      <c r="D2" s="79"/>
      <c r="E2" s="79"/>
      <c r="F2" s="79"/>
      <c r="G2" s="79"/>
      <c r="H2" s="79"/>
      <c r="I2" s="79"/>
    </row>
    <row r="3" spans="2:8" ht="12.75">
      <c r="B3" s="12"/>
      <c r="C3" s="12"/>
      <c r="D3" s="12"/>
      <c r="E3" s="12"/>
      <c r="F3" s="12"/>
      <c r="G3" s="12"/>
      <c r="H3" s="12"/>
    </row>
    <row r="4" spans="1:10" s="1" customFormat="1" ht="12.75">
      <c r="A4" s="93" t="s">
        <v>24</v>
      </c>
      <c r="B4" s="93"/>
      <c r="C4" s="93"/>
      <c r="D4" s="93"/>
      <c r="E4" s="93"/>
      <c r="F4" s="93"/>
      <c r="G4" s="6"/>
      <c r="H4" s="6"/>
      <c r="I4" s="6"/>
      <c r="J4" s="3"/>
    </row>
    <row r="5" spans="1:10" s="1" customFormat="1" ht="12.75">
      <c r="A5" s="93" t="s">
        <v>33</v>
      </c>
      <c r="B5" s="93"/>
      <c r="C5" s="93"/>
      <c r="D5" s="93"/>
      <c r="E5" s="93"/>
      <c r="F5" s="93"/>
      <c r="G5" s="93"/>
      <c r="H5" s="6"/>
      <c r="I5" s="6"/>
      <c r="J5" s="3"/>
    </row>
    <row r="6" spans="1:10" s="1" customFormat="1" ht="12.75">
      <c r="A6" s="38" t="s">
        <v>49</v>
      </c>
      <c r="B6" s="38"/>
      <c r="C6" s="38"/>
      <c r="D6" s="38"/>
      <c r="E6" s="38"/>
      <c r="F6" s="38"/>
      <c r="G6" s="38"/>
      <c r="H6" s="93" t="s">
        <v>61</v>
      </c>
      <c r="I6" s="93"/>
      <c r="J6" s="3"/>
    </row>
    <row r="7" ht="13.5" thickBot="1"/>
    <row r="8" spans="1:9" s="57" customFormat="1" ht="11.25">
      <c r="A8" s="98" t="s">
        <v>25</v>
      </c>
      <c r="B8" s="100" t="s">
        <v>37</v>
      </c>
      <c r="C8" s="102" t="s">
        <v>38</v>
      </c>
      <c r="D8" s="76" t="str">
        <f>4!E8</f>
        <v>ACTIVIDADES 
(AVANCE PROGRAMADO PARA EL AÑO  2008)</v>
      </c>
      <c r="E8" s="102" t="s">
        <v>39</v>
      </c>
      <c r="F8" s="100" t="s">
        <v>40</v>
      </c>
      <c r="G8" s="75" t="s">
        <v>25</v>
      </c>
      <c r="H8" s="75"/>
      <c r="I8" s="77" t="s">
        <v>42</v>
      </c>
    </row>
    <row r="9" spans="1:9" s="57" customFormat="1" ht="34.5" thickBot="1">
      <c r="A9" s="99"/>
      <c r="B9" s="101"/>
      <c r="C9" s="74"/>
      <c r="D9" s="74" t="s">
        <v>35</v>
      </c>
      <c r="E9" s="74" t="s">
        <v>35</v>
      </c>
      <c r="F9" s="101"/>
      <c r="G9" s="28" t="s">
        <v>43</v>
      </c>
      <c r="H9" s="28" t="s">
        <v>44</v>
      </c>
      <c r="I9" s="78"/>
    </row>
    <row r="10" spans="1:12" ht="140.25">
      <c r="A10" s="29">
        <v>1</v>
      </c>
      <c r="B10" s="88" t="s">
        <v>47</v>
      </c>
      <c r="C10" s="31" t="s">
        <v>51</v>
      </c>
      <c r="D10" s="31" t="s">
        <v>52</v>
      </c>
      <c r="E10" s="32">
        <v>60</v>
      </c>
      <c r="F10" s="24" t="s">
        <v>133</v>
      </c>
      <c r="G10" s="25">
        <v>1</v>
      </c>
      <c r="H10" s="26">
        <f>84/60</f>
        <v>1.4</v>
      </c>
      <c r="I10" s="27"/>
      <c r="L10" s="56"/>
    </row>
    <row r="11" spans="1:14" ht="153">
      <c r="A11" s="30">
        <v>2</v>
      </c>
      <c r="B11" s="89"/>
      <c r="C11" s="33" t="s">
        <v>53</v>
      </c>
      <c r="D11" s="33" t="s">
        <v>54</v>
      </c>
      <c r="E11" s="34">
        <v>9</v>
      </c>
      <c r="F11" s="24" t="s">
        <v>134</v>
      </c>
      <c r="G11" s="13">
        <v>1</v>
      </c>
      <c r="H11" s="14">
        <f>18.5/E11</f>
        <v>2.0555555555555554</v>
      </c>
      <c r="I11" s="27" t="s">
        <v>97</v>
      </c>
      <c r="N11" s="56"/>
    </row>
    <row r="12" spans="1:13" ht="102">
      <c r="A12" s="30">
        <v>3</v>
      </c>
      <c r="B12" s="89"/>
      <c r="C12" s="33" t="s">
        <v>55</v>
      </c>
      <c r="D12" s="33" t="s">
        <v>56</v>
      </c>
      <c r="E12" s="34">
        <v>6</v>
      </c>
      <c r="F12" s="24" t="s">
        <v>135</v>
      </c>
      <c r="G12" s="13">
        <v>1</v>
      </c>
      <c r="H12" s="14">
        <f>12/E12</f>
        <v>2</v>
      </c>
      <c r="I12" s="27" t="s">
        <v>97</v>
      </c>
      <c r="M12" s="56"/>
    </row>
    <row r="13" spans="1:9" ht="64.5" thickBot="1">
      <c r="A13" s="30">
        <v>4</v>
      </c>
      <c r="B13" s="89"/>
      <c r="C13" s="33" t="s">
        <v>57</v>
      </c>
      <c r="D13" s="33" t="s">
        <v>58</v>
      </c>
      <c r="E13" s="34">
        <v>2</v>
      </c>
      <c r="F13" s="24" t="s">
        <v>83</v>
      </c>
      <c r="G13" s="15">
        <v>1</v>
      </c>
      <c r="H13" s="16">
        <f>2/E13</f>
        <v>1</v>
      </c>
      <c r="I13" s="17"/>
    </row>
    <row r="14" spans="1:9" ht="12.75">
      <c r="A14" s="96" t="s">
        <v>46</v>
      </c>
      <c r="B14" s="96"/>
      <c r="C14" s="97" t="str">
        <f>B10</f>
        <v>Departamento Administrativo de Infraestructura</v>
      </c>
      <c r="D14" s="97"/>
      <c r="E14" s="97"/>
      <c r="F14" s="97"/>
      <c r="G14" s="97"/>
      <c r="H14" s="19"/>
      <c r="I14" s="19"/>
    </row>
  </sheetData>
  <mergeCells count="16">
    <mergeCell ref="D8:D9"/>
    <mergeCell ref="I8:I9"/>
    <mergeCell ref="A1:I1"/>
    <mergeCell ref="A2:I2"/>
    <mergeCell ref="A4:F4"/>
    <mergeCell ref="H6:I6"/>
    <mergeCell ref="A14:B14"/>
    <mergeCell ref="A5:G5"/>
    <mergeCell ref="C14:G14"/>
    <mergeCell ref="A8:A9"/>
    <mergeCell ref="B8:B9"/>
    <mergeCell ref="E8:E9"/>
    <mergeCell ref="F8:F9"/>
    <mergeCell ref="C8:C9"/>
    <mergeCell ref="G8:H8"/>
    <mergeCell ref="B10:B13"/>
  </mergeCells>
  <printOptions horizontalCentered="1"/>
  <pageMargins left="0.15748031496062992" right="0.15748031496062992" top="0.76" bottom="0.4330708661417323" header="0" footer="0"/>
  <pageSetup fitToHeight="4" horizontalDpi="600" verticalDpi="600" orientation="landscape" scale="7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1"/>
  <sheetViews>
    <sheetView zoomScale="70" zoomScaleNormal="70" workbookViewId="0" topLeftCell="A22">
      <selection activeCell="L12" sqref="L12"/>
    </sheetView>
  </sheetViews>
  <sheetFormatPr defaultColWidth="11.421875" defaultRowHeight="12.75"/>
  <cols>
    <col min="1" max="1" width="3.8515625" style="0" customWidth="1"/>
    <col min="2" max="2" width="44.7109375" style="0" customWidth="1"/>
    <col min="3" max="3" width="20.421875" style="0" customWidth="1"/>
    <col min="4" max="4" width="12.8515625" style="0" customWidth="1"/>
    <col min="5" max="5" width="16.57421875" style="0" customWidth="1"/>
    <col min="6" max="6" width="14.421875" style="0" customWidth="1"/>
    <col min="7" max="7" width="12.8515625" style="0" customWidth="1"/>
    <col min="8" max="8" width="15.140625" style="0" customWidth="1"/>
    <col min="9" max="10" width="12.8515625" style="0" customWidth="1"/>
    <col min="11" max="11" width="16.28125" style="0" customWidth="1"/>
    <col min="12" max="16384" width="12.8515625" style="0" customWidth="1"/>
  </cols>
  <sheetData>
    <row r="1" spans="1:11" ht="15">
      <c r="A1" s="106" t="s">
        <v>73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</row>
    <row r="2" spans="1:11" ht="15">
      <c r="A2" s="106" t="s">
        <v>63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spans="1:11" ht="1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1" ht="15">
      <c r="A4" s="37" t="s">
        <v>64</v>
      </c>
      <c r="B4" s="37"/>
      <c r="C4" s="37"/>
      <c r="D4" s="37"/>
      <c r="E4" s="37"/>
      <c r="F4" s="37"/>
      <c r="G4" s="37"/>
      <c r="H4" s="37"/>
      <c r="I4" s="35"/>
      <c r="J4" s="35"/>
      <c r="K4" s="42"/>
    </row>
    <row r="5" spans="1:11" ht="15">
      <c r="A5" s="37" t="s">
        <v>65</v>
      </c>
      <c r="B5" s="37"/>
      <c r="C5" s="37"/>
      <c r="D5" s="37"/>
      <c r="E5" s="37"/>
      <c r="F5" s="37"/>
      <c r="G5" s="37"/>
      <c r="H5" s="37"/>
      <c r="I5" s="37"/>
      <c r="J5" s="35"/>
      <c r="K5" s="42"/>
    </row>
    <row r="6" spans="1:11" ht="15">
      <c r="A6" s="37" t="s">
        <v>66</v>
      </c>
      <c r="B6" s="37"/>
      <c r="C6" s="37"/>
      <c r="D6" s="37"/>
      <c r="E6" s="37"/>
      <c r="F6" s="37"/>
      <c r="G6" s="37"/>
      <c r="H6" s="37"/>
      <c r="I6" s="35"/>
      <c r="J6" s="35"/>
      <c r="K6" s="42"/>
    </row>
    <row r="7" spans="1:11" ht="15">
      <c r="A7" s="38" t="s">
        <v>49</v>
      </c>
      <c r="B7" s="38"/>
      <c r="C7" s="38"/>
      <c r="D7" s="38"/>
      <c r="E7" s="38"/>
      <c r="F7" s="38"/>
      <c r="G7" s="38"/>
      <c r="H7" s="39"/>
      <c r="I7" s="40"/>
      <c r="J7" s="36"/>
      <c r="K7" s="36"/>
    </row>
    <row r="8" spans="1:11" ht="13.5" thickBot="1">
      <c r="A8" s="43"/>
      <c r="B8" s="44"/>
      <c r="C8" s="45"/>
      <c r="D8" s="45"/>
      <c r="E8" s="45"/>
      <c r="F8" s="45"/>
      <c r="G8" s="45"/>
      <c r="H8" s="45"/>
      <c r="I8" s="45"/>
      <c r="J8" s="45"/>
      <c r="K8" s="44"/>
    </row>
    <row r="9" spans="1:11" s="6" customFormat="1" ht="23.25" thickBot="1">
      <c r="A9" s="48" t="s">
        <v>25</v>
      </c>
      <c r="B9" s="49" t="s">
        <v>67</v>
      </c>
      <c r="C9" s="49" t="s">
        <v>74</v>
      </c>
      <c r="D9" s="49" t="s">
        <v>27</v>
      </c>
      <c r="E9" s="49" t="s">
        <v>28</v>
      </c>
      <c r="F9" s="49" t="s">
        <v>29</v>
      </c>
      <c r="G9" s="49" t="s">
        <v>102</v>
      </c>
      <c r="H9" s="49" t="s">
        <v>75</v>
      </c>
      <c r="I9" s="49" t="s">
        <v>76</v>
      </c>
      <c r="J9" s="49" t="s">
        <v>77</v>
      </c>
      <c r="K9" s="50" t="s">
        <v>78</v>
      </c>
    </row>
    <row r="10" spans="1:11" ht="38.25" customHeight="1">
      <c r="A10" s="62">
        <v>1</v>
      </c>
      <c r="B10" s="53" t="s">
        <v>136</v>
      </c>
      <c r="C10" s="107" t="s">
        <v>84</v>
      </c>
      <c r="D10" s="110" t="s">
        <v>59</v>
      </c>
      <c r="E10" s="110" t="s">
        <v>85</v>
      </c>
      <c r="F10" s="65" t="s">
        <v>98</v>
      </c>
      <c r="G10" s="58">
        <v>39654</v>
      </c>
      <c r="H10" s="58">
        <v>39749</v>
      </c>
      <c r="I10" s="110"/>
      <c r="J10" s="66">
        <v>29042278</v>
      </c>
      <c r="K10" s="105" t="s">
        <v>81</v>
      </c>
    </row>
    <row r="11" spans="1:13" ht="38.25" customHeight="1">
      <c r="A11" s="63">
        <v>2</v>
      </c>
      <c r="B11" s="46" t="s">
        <v>137</v>
      </c>
      <c r="C11" s="108"/>
      <c r="D11" s="111"/>
      <c r="E11" s="111"/>
      <c r="F11" s="67" t="str">
        <f>F10</f>
        <v>45 dias</v>
      </c>
      <c r="G11" s="59">
        <v>39736</v>
      </c>
      <c r="H11" s="59">
        <v>39843</v>
      </c>
      <c r="I11" s="111"/>
      <c r="J11" s="68">
        <v>52206890</v>
      </c>
      <c r="K11" s="103"/>
      <c r="M11" s="9"/>
    </row>
    <row r="12" spans="1:11" ht="25.5">
      <c r="A12" s="63">
        <v>3</v>
      </c>
      <c r="B12" s="46" t="s">
        <v>138</v>
      </c>
      <c r="C12" s="108"/>
      <c r="D12" s="111"/>
      <c r="E12" s="111"/>
      <c r="F12" s="67" t="str">
        <f aca="true" t="shared" si="0" ref="F12:F37">F11</f>
        <v>45 dias</v>
      </c>
      <c r="G12" s="59">
        <v>39551</v>
      </c>
      <c r="H12" s="59">
        <v>39654</v>
      </c>
      <c r="I12" s="111"/>
      <c r="J12" s="68">
        <v>23503505</v>
      </c>
      <c r="K12" s="103"/>
    </row>
    <row r="13" spans="1:11" ht="38.25">
      <c r="A13" s="63">
        <v>4</v>
      </c>
      <c r="B13" s="46" t="s">
        <v>139</v>
      </c>
      <c r="C13" s="108"/>
      <c r="D13" s="111"/>
      <c r="E13" s="111"/>
      <c r="F13" s="67" t="str">
        <f t="shared" si="0"/>
        <v>45 dias</v>
      </c>
      <c r="G13" s="59">
        <v>39616</v>
      </c>
      <c r="H13" s="60" t="s">
        <v>99</v>
      </c>
      <c r="I13" s="111"/>
      <c r="J13" s="68">
        <v>43715503</v>
      </c>
      <c r="K13" s="103"/>
    </row>
    <row r="14" spans="1:11" ht="25.5">
      <c r="A14" s="63">
        <v>5</v>
      </c>
      <c r="B14" s="46" t="s">
        <v>140</v>
      </c>
      <c r="C14" s="108"/>
      <c r="D14" s="111"/>
      <c r="E14" s="111"/>
      <c r="F14" s="67" t="str">
        <f t="shared" si="0"/>
        <v>45 dias</v>
      </c>
      <c r="G14" s="59">
        <v>39616</v>
      </c>
      <c r="H14" s="59">
        <v>39811</v>
      </c>
      <c r="I14" s="111"/>
      <c r="J14" s="68">
        <v>47171649</v>
      </c>
      <c r="K14" s="103"/>
    </row>
    <row r="15" spans="1:11" ht="38.25">
      <c r="A15" s="63">
        <v>6</v>
      </c>
      <c r="B15" s="47" t="s">
        <v>141</v>
      </c>
      <c r="C15" s="108"/>
      <c r="D15" s="111"/>
      <c r="E15" s="111"/>
      <c r="F15" s="67" t="s">
        <v>100</v>
      </c>
      <c r="G15" s="59">
        <v>39462</v>
      </c>
      <c r="H15" s="59">
        <v>39812</v>
      </c>
      <c r="I15" s="111"/>
      <c r="J15" s="68">
        <v>42665000</v>
      </c>
      <c r="K15" s="103"/>
    </row>
    <row r="16" spans="1:11" ht="38.25" customHeight="1">
      <c r="A16" s="63">
        <v>7</v>
      </c>
      <c r="B16" s="46" t="s">
        <v>142</v>
      </c>
      <c r="C16" s="108"/>
      <c r="D16" s="111"/>
      <c r="E16" s="111"/>
      <c r="F16" s="67" t="s">
        <v>101</v>
      </c>
      <c r="G16" s="59">
        <v>39587</v>
      </c>
      <c r="H16" s="59">
        <v>39631</v>
      </c>
      <c r="I16" s="111"/>
      <c r="J16" s="68">
        <v>12675484</v>
      </c>
      <c r="K16" s="103"/>
    </row>
    <row r="17" spans="1:11" ht="38.25">
      <c r="A17" s="63">
        <v>8</v>
      </c>
      <c r="B17" s="46" t="s">
        <v>143</v>
      </c>
      <c r="C17" s="108"/>
      <c r="D17" s="111"/>
      <c r="E17" s="111"/>
      <c r="F17" s="67" t="s">
        <v>126</v>
      </c>
      <c r="G17" s="59">
        <v>39616</v>
      </c>
      <c r="H17" s="59">
        <v>39811</v>
      </c>
      <c r="I17" s="111"/>
      <c r="J17" s="68">
        <v>56958363</v>
      </c>
      <c r="K17" s="103"/>
    </row>
    <row r="18" spans="1:11" ht="38.25" customHeight="1">
      <c r="A18" s="63">
        <v>9</v>
      </c>
      <c r="B18" s="47" t="s">
        <v>144</v>
      </c>
      <c r="C18" s="108"/>
      <c r="D18" s="111"/>
      <c r="E18" s="111"/>
      <c r="F18" s="67" t="str">
        <f>F14</f>
        <v>45 dias</v>
      </c>
      <c r="G18" s="59">
        <v>39710</v>
      </c>
      <c r="H18" s="59">
        <v>39812</v>
      </c>
      <c r="I18" s="111"/>
      <c r="J18" s="68">
        <v>41527480</v>
      </c>
      <c r="K18" s="103"/>
    </row>
    <row r="19" spans="1:11" ht="25.5">
      <c r="A19" s="63">
        <v>10</v>
      </c>
      <c r="B19" s="46" t="s">
        <v>0</v>
      </c>
      <c r="C19" s="108"/>
      <c r="D19" s="111"/>
      <c r="E19" s="111"/>
      <c r="F19" s="67" t="str">
        <f t="shared" si="0"/>
        <v>45 dias</v>
      </c>
      <c r="G19" s="59">
        <v>39616</v>
      </c>
      <c r="H19" s="59">
        <v>39679</v>
      </c>
      <c r="I19" s="111"/>
      <c r="J19" s="69">
        <v>27783737</v>
      </c>
      <c r="K19" s="103"/>
    </row>
    <row r="20" spans="1:11" ht="38.25">
      <c r="A20" s="63">
        <v>11</v>
      </c>
      <c r="B20" s="46" t="s">
        <v>1</v>
      </c>
      <c r="C20" s="108"/>
      <c r="D20" s="111"/>
      <c r="E20" s="111"/>
      <c r="F20" s="67" t="str">
        <f t="shared" si="0"/>
        <v>45 dias</v>
      </c>
      <c r="G20" s="59">
        <v>39735</v>
      </c>
      <c r="H20" s="59">
        <v>39689</v>
      </c>
      <c r="I20" s="111"/>
      <c r="J20" s="69">
        <v>49999572</v>
      </c>
      <c r="K20" s="103"/>
    </row>
    <row r="21" spans="1:11" ht="25.5">
      <c r="A21" s="63">
        <v>12</v>
      </c>
      <c r="B21" s="46" t="s">
        <v>2</v>
      </c>
      <c r="C21" s="108"/>
      <c r="D21" s="111"/>
      <c r="E21" s="111"/>
      <c r="F21" s="67" t="str">
        <f t="shared" si="0"/>
        <v>45 dias</v>
      </c>
      <c r="G21" s="59">
        <v>39616</v>
      </c>
      <c r="H21" s="59">
        <v>39659</v>
      </c>
      <c r="I21" s="111"/>
      <c r="J21" s="69">
        <v>9718420</v>
      </c>
      <c r="K21" s="103"/>
    </row>
    <row r="22" spans="1:11" ht="38.25">
      <c r="A22" s="63">
        <v>13</v>
      </c>
      <c r="B22" s="46" t="s">
        <v>3</v>
      </c>
      <c r="C22" s="108"/>
      <c r="D22" s="111"/>
      <c r="E22" s="111"/>
      <c r="F22" s="67" t="str">
        <f t="shared" si="0"/>
        <v>45 dias</v>
      </c>
      <c r="G22" s="59">
        <v>39551</v>
      </c>
      <c r="H22" s="59">
        <v>39630</v>
      </c>
      <c r="I22" s="111"/>
      <c r="J22" s="69">
        <v>28393905</v>
      </c>
      <c r="K22" s="103"/>
    </row>
    <row r="23" spans="1:11" ht="38.25">
      <c r="A23" s="63">
        <v>14</v>
      </c>
      <c r="B23" s="46" t="s">
        <v>4</v>
      </c>
      <c r="C23" s="108"/>
      <c r="D23" s="111"/>
      <c r="E23" s="111"/>
      <c r="F23" s="67" t="s">
        <v>101</v>
      </c>
      <c r="G23" s="59">
        <v>39616</v>
      </c>
      <c r="H23" s="59">
        <v>39668</v>
      </c>
      <c r="I23" s="111"/>
      <c r="J23" s="69">
        <v>8619117</v>
      </c>
      <c r="K23" s="103"/>
    </row>
    <row r="24" spans="1:11" ht="38.25">
      <c r="A24" s="63">
        <v>15</v>
      </c>
      <c r="B24" s="46" t="s">
        <v>5</v>
      </c>
      <c r="C24" s="108"/>
      <c r="D24" s="111"/>
      <c r="E24" s="111"/>
      <c r="F24" s="67" t="str">
        <f>F22</f>
        <v>45 dias</v>
      </c>
      <c r="G24" s="59">
        <v>39675</v>
      </c>
      <c r="H24" s="59">
        <v>39737</v>
      </c>
      <c r="I24" s="111"/>
      <c r="J24" s="69">
        <v>23148106</v>
      </c>
      <c r="K24" s="103"/>
    </row>
    <row r="25" spans="1:11" ht="38.25">
      <c r="A25" s="63">
        <v>16</v>
      </c>
      <c r="B25" s="47" t="s">
        <v>6</v>
      </c>
      <c r="C25" s="108"/>
      <c r="D25" s="111"/>
      <c r="E25" s="111"/>
      <c r="F25" s="67" t="str">
        <f t="shared" si="0"/>
        <v>45 dias</v>
      </c>
      <c r="G25" s="59">
        <v>39621</v>
      </c>
      <c r="H25" s="59">
        <v>39773</v>
      </c>
      <c r="I25" s="111"/>
      <c r="J25" s="68">
        <v>23388590</v>
      </c>
      <c r="K25" s="103"/>
    </row>
    <row r="26" spans="1:11" ht="38.25">
      <c r="A26" s="63">
        <v>17</v>
      </c>
      <c r="B26" s="46" t="s">
        <v>7</v>
      </c>
      <c r="C26" s="108"/>
      <c r="D26" s="111"/>
      <c r="E26" s="111"/>
      <c r="F26" s="67" t="str">
        <f t="shared" si="0"/>
        <v>45 dias</v>
      </c>
      <c r="G26" s="59">
        <v>39680</v>
      </c>
      <c r="H26" s="59">
        <v>39738</v>
      </c>
      <c r="I26" s="111"/>
      <c r="J26" s="68">
        <v>14583189</v>
      </c>
      <c r="K26" s="103"/>
    </row>
    <row r="27" spans="1:11" ht="38.25">
      <c r="A27" s="63">
        <v>18</v>
      </c>
      <c r="B27" s="46" t="s">
        <v>8</v>
      </c>
      <c r="C27" s="108"/>
      <c r="D27" s="111"/>
      <c r="E27" s="111"/>
      <c r="F27" s="67" t="s">
        <v>103</v>
      </c>
      <c r="G27" s="59">
        <v>39680</v>
      </c>
      <c r="H27" s="59">
        <v>39759</v>
      </c>
      <c r="I27" s="111"/>
      <c r="J27" s="68">
        <v>12549417</v>
      </c>
      <c r="K27" s="103"/>
    </row>
    <row r="28" spans="1:11" ht="38.25">
      <c r="A28" s="63">
        <v>19</v>
      </c>
      <c r="B28" s="46" t="s">
        <v>9</v>
      </c>
      <c r="C28" s="108"/>
      <c r="D28" s="111"/>
      <c r="E28" s="111"/>
      <c r="F28" s="67" t="str">
        <f>F27</f>
        <v>30 dias </v>
      </c>
      <c r="G28" s="59">
        <v>39763</v>
      </c>
      <c r="H28" s="59">
        <v>39809</v>
      </c>
      <c r="I28" s="111"/>
      <c r="J28" s="69">
        <v>15659986</v>
      </c>
      <c r="K28" s="103"/>
    </row>
    <row r="29" spans="1:11" ht="38.25">
      <c r="A29" s="63">
        <v>20</v>
      </c>
      <c r="B29" s="46" t="s">
        <v>10</v>
      </c>
      <c r="C29" s="108"/>
      <c r="D29" s="111"/>
      <c r="E29" s="111"/>
      <c r="F29" s="67" t="str">
        <f>F24</f>
        <v>45 dias</v>
      </c>
      <c r="G29" s="59">
        <v>39763</v>
      </c>
      <c r="H29" s="59">
        <v>41272</v>
      </c>
      <c r="I29" s="111"/>
      <c r="J29" s="69">
        <v>28907243</v>
      </c>
      <c r="K29" s="103"/>
    </row>
    <row r="30" spans="1:11" s="1" customFormat="1" ht="38.25">
      <c r="A30" s="63">
        <v>21</v>
      </c>
      <c r="B30" s="46" t="s">
        <v>11</v>
      </c>
      <c r="C30" s="108"/>
      <c r="D30" s="111"/>
      <c r="E30" s="111"/>
      <c r="F30" s="67" t="str">
        <f t="shared" si="0"/>
        <v>45 dias</v>
      </c>
      <c r="G30" s="59">
        <v>39763</v>
      </c>
      <c r="H30" s="59">
        <v>39804</v>
      </c>
      <c r="I30" s="111"/>
      <c r="J30" s="69">
        <v>28108107</v>
      </c>
      <c r="K30" s="103"/>
    </row>
    <row r="31" spans="1:11" ht="25.5">
      <c r="A31" s="63">
        <v>22</v>
      </c>
      <c r="B31" s="46" t="s">
        <v>12</v>
      </c>
      <c r="C31" s="108"/>
      <c r="D31" s="111"/>
      <c r="E31" s="111"/>
      <c r="F31" s="67" t="str">
        <f t="shared" si="0"/>
        <v>45 dias</v>
      </c>
      <c r="G31" s="59">
        <v>39763</v>
      </c>
      <c r="H31" s="59">
        <v>39804</v>
      </c>
      <c r="I31" s="111"/>
      <c r="J31" s="69">
        <v>21884300</v>
      </c>
      <c r="K31" s="103"/>
    </row>
    <row r="32" spans="1:11" ht="38.25">
      <c r="A32" s="63">
        <v>23</v>
      </c>
      <c r="B32" s="46" t="s">
        <v>13</v>
      </c>
      <c r="C32" s="108"/>
      <c r="D32" s="111"/>
      <c r="E32" s="111"/>
      <c r="F32" s="67" t="str">
        <f t="shared" si="0"/>
        <v>45 dias</v>
      </c>
      <c r="G32" s="59">
        <v>39551</v>
      </c>
      <c r="H32" s="59">
        <v>39622</v>
      </c>
      <c r="I32" s="111"/>
      <c r="J32" s="69">
        <v>29099238</v>
      </c>
      <c r="K32" s="103"/>
    </row>
    <row r="33" spans="1:11" ht="25.5">
      <c r="A33" s="63">
        <v>24</v>
      </c>
      <c r="B33" s="46" t="s">
        <v>14</v>
      </c>
      <c r="C33" s="108"/>
      <c r="D33" s="111"/>
      <c r="E33" s="111"/>
      <c r="F33" s="67" t="str">
        <f t="shared" si="0"/>
        <v>45 dias</v>
      </c>
      <c r="G33" s="60" t="s">
        <v>104</v>
      </c>
      <c r="H33" s="59">
        <v>39804</v>
      </c>
      <c r="I33" s="111"/>
      <c r="J33" s="69">
        <v>36392112</v>
      </c>
      <c r="K33" s="103"/>
    </row>
    <row r="34" spans="1:11" ht="48.75" customHeight="1">
      <c r="A34" s="63">
        <v>25</v>
      </c>
      <c r="B34" s="46" t="s">
        <v>15</v>
      </c>
      <c r="C34" s="108"/>
      <c r="D34" s="111"/>
      <c r="E34" s="111"/>
      <c r="F34" s="67" t="str">
        <f>F33</f>
        <v>45 dias</v>
      </c>
      <c r="G34" s="59">
        <v>39763</v>
      </c>
      <c r="H34" s="59">
        <v>39811</v>
      </c>
      <c r="I34" s="111"/>
      <c r="J34" s="68">
        <v>23897086</v>
      </c>
      <c r="K34" s="103"/>
    </row>
    <row r="35" spans="1:11" ht="48.75" customHeight="1">
      <c r="A35" s="63">
        <v>26</v>
      </c>
      <c r="B35" s="46" t="s">
        <v>16</v>
      </c>
      <c r="C35" s="108"/>
      <c r="D35" s="111"/>
      <c r="E35" s="111"/>
      <c r="F35" s="67" t="str">
        <f t="shared" si="0"/>
        <v>45 dias</v>
      </c>
      <c r="G35" s="59">
        <v>39763</v>
      </c>
      <c r="H35" s="59">
        <v>39810</v>
      </c>
      <c r="I35" s="111"/>
      <c r="J35" s="69">
        <v>24677844</v>
      </c>
      <c r="K35" s="103"/>
    </row>
    <row r="36" spans="1:11" ht="48.75" customHeight="1">
      <c r="A36" s="63">
        <v>27</v>
      </c>
      <c r="B36" s="47" t="s">
        <v>17</v>
      </c>
      <c r="C36" s="108"/>
      <c r="D36" s="111"/>
      <c r="E36" s="111"/>
      <c r="F36" s="67" t="str">
        <f t="shared" si="0"/>
        <v>45 dias</v>
      </c>
      <c r="G36" s="59">
        <v>39763</v>
      </c>
      <c r="H36" s="59">
        <v>39811</v>
      </c>
      <c r="I36" s="111"/>
      <c r="J36" s="69">
        <v>27548361</v>
      </c>
      <c r="K36" s="103"/>
    </row>
    <row r="37" spans="1:11" ht="48.75" customHeight="1">
      <c r="A37" s="63">
        <v>28</v>
      </c>
      <c r="B37" s="47" t="s">
        <v>18</v>
      </c>
      <c r="C37" s="108"/>
      <c r="D37" s="111"/>
      <c r="E37" s="111"/>
      <c r="F37" s="67" t="str">
        <f t="shared" si="0"/>
        <v>45 dias</v>
      </c>
      <c r="G37" s="59">
        <v>39763</v>
      </c>
      <c r="H37" s="59">
        <v>39811</v>
      </c>
      <c r="I37" s="111"/>
      <c r="J37" s="69">
        <v>9958736</v>
      </c>
      <c r="K37" s="103"/>
    </row>
    <row r="38" spans="1:11" ht="38.25">
      <c r="A38" s="63">
        <v>29</v>
      </c>
      <c r="B38" s="46" t="s">
        <v>19</v>
      </c>
      <c r="C38" s="108"/>
      <c r="D38" s="111"/>
      <c r="E38" s="111"/>
      <c r="F38" s="67" t="s">
        <v>101</v>
      </c>
      <c r="G38" s="59">
        <v>39728</v>
      </c>
      <c r="H38" s="59">
        <v>39787</v>
      </c>
      <c r="I38" s="111"/>
      <c r="J38" s="68">
        <v>15768589</v>
      </c>
      <c r="K38" s="103"/>
    </row>
    <row r="39" spans="1:11" ht="38.25">
      <c r="A39" s="63">
        <v>30</v>
      </c>
      <c r="B39" s="46" t="s">
        <v>20</v>
      </c>
      <c r="C39" s="108"/>
      <c r="D39" s="111"/>
      <c r="E39" s="111"/>
      <c r="F39" s="67" t="str">
        <f>F37</f>
        <v>45 dias</v>
      </c>
      <c r="G39" s="59">
        <v>39729</v>
      </c>
      <c r="H39" s="59">
        <v>39792</v>
      </c>
      <c r="I39" s="111"/>
      <c r="J39" s="68">
        <v>28101841</v>
      </c>
      <c r="K39" s="103"/>
    </row>
    <row r="40" spans="1:11" ht="25.5">
      <c r="A40" s="63">
        <v>31</v>
      </c>
      <c r="B40" s="52" t="s">
        <v>21</v>
      </c>
      <c r="C40" s="108"/>
      <c r="D40" s="111"/>
      <c r="E40" s="111"/>
      <c r="F40" s="67" t="str">
        <f>F38</f>
        <v>30 dias</v>
      </c>
      <c r="G40" s="59">
        <v>39680</v>
      </c>
      <c r="H40" s="59">
        <v>39801</v>
      </c>
      <c r="I40" s="111"/>
      <c r="J40" s="68">
        <v>9428990</v>
      </c>
      <c r="K40" s="103" t="s">
        <v>82</v>
      </c>
    </row>
    <row r="41" spans="1:11" ht="26.25" thickBot="1">
      <c r="A41" s="64">
        <v>32</v>
      </c>
      <c r="B41" s="54" t="s">
        <v>22</v>
      </c>
      <c r="C41" s="109"/>
      <c r="D41" s="112"/>
      <c r="E41" s="112"/>
      <c r="F41" s="70" t="s">
        <v>105</v>
      </c>
      <c r="G41" s="61">
        <v>39675</v>
      </c>
      <c r="H41" s="61">
        <v>39721</v>
      </c>
      <c r="I41" s="112"/>
      <c r="J41" s="71">
        <v>9617121</v>
      </c>
      <c r="K41" s="104"/>
    </row>
  </sheetData>
  <mergeCells count="8">
    <mergeCell ref="K40:K41"/>
    <mergeCell ref="K10:K39"/>
    <mergeCell ref="A1:K1"/>
    <mergeCell ref="A2:K2"/>
    <mergeCell ref="C10:C41"/>
    <mergeCell ref="D10:D41"/>
    <mergeCell ref="E10:E41"/>
    <mergeCell ref="I10:I41"/>
  </mergeCells>
  <printOptions horizontalCentered="1"/>
  <pageMargins left="0.15748031496062992" right="0.15748031496062992" top="0.9" bottom="0.1968503937007874" header="0" footer="0"/>
  <pageSetup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3"/>
  <sheetViews>
    <sheetView tabSelected="1" view="pageBreakPreview" zoomScale="60" workbookViewId="0" topLeftCell="A1">
      <selection activeCell="B37" sqref="B37"/>
    </sheetView>
  </sheetViews>
  <sheetFormatPr defaultColWidth="11.421875" defaultRowHeight="12.75"/>
  <cols>
    <col min="1" max="1" width="3.00390625" style="11" bestFit="1" customWidth="1"/>
    <col min="2" max="2" width="33.57421875" style="11" customWidth="1"/>
    <col min="3" max="4" width="13.28125" style="11" customWidth="1"/>
    <col min="5" max="5" width="37.00390625" style="11" customWidth="1"/>
    <col min="6" max="8" width="11.421875" style="11" customWidth="1"/>
    <col min="9" max="9" width="19.421875" style="11" customWidth="1"/>
    <col min="10" max="16384" width="11.421875" style="11" customWidth="1"/>
  </cols>
  <sheetData>
    <row r="1" spans="1:11" ht="15">
      <c r="A1" s="106" t="s">
        <v>62</v>
      </c>
      <c r="B1" s="106"/>
      <c r="C1" s="106"/>
      <c r="D1" s="106"/>
      <c r="E1" s="106"/>
      <c r="F1" s="106"/>
      <c r="G1" s="106"/>
      <c r="H1" s="106"/>
      <c r="I1" s="106"/>
      <c r="J1" s="36"/>
      <c r="K1" s="36"/>
    </row>
    <row r="2" spans="1:11" ht="15">
      <c r="A2" s="106" t="s">
        <v>63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spans="1:9" ht="15">
      <c r="A3" s="35"/>
      <c r="B3" s="35"/>
      <c r="C3" s="35"/>
      <c r="D3" s="35"/>
      <c r="E3" s="35"/>
      <c r="F3" s="35"/>
      <c r="G3" s="35"/>
      <c r="H3" s="35"/>
      <c r="I3" s="35"/>
    </row>
    <row r="4" spans="1:9" ht="15">
      <c r="A4" s="37" t="s">
        <v>64</v>
      </c>
      <c r="B4" s="37"/>
      <c r="C4" s="37"/>
      <c r="D4" s="37"/>
      <c r="E4" s="37"/>
      <c r="F4" s="37"/>
      <c r="G4" s="37"/>
      <c r="H4" s="37"/>
      <c r="I4" s="35"/>
    </row>
    <row r="5" spans="1:9" ht="15">
      <c r="A5" s="37" t="s">
        <v>65</v>
      </c>
      <c r="B5" s="37"/>
      <c r="C5" s="37"/>
      <c r="D5" s="37"/>
      <c r="E5" s="37"/>
      <c r="F5" s="37"/>
      <c r="G5" s="37"/>
      <c r="H5" s="37"/>
      <c r="I5" s="37"/>
    </row>
    <row r="6" spans="1:9" ht="15">
      <c r="A6" s="37" t="s">
        <v>66</v>
      </c>
      <c r="B6" s="37"/>
      <c r="C6" s="37"/>
      <c r="D6" s="37"/>
      <c r="E6" s="37"/>
      <c r="F6" s="37"/>
      <c r="G6" s="37"/>
      <c r="H6" s="37"/>
      <c r="I6" s="35"/>
    </row>
    <row r="7" spans="1:9" ht="15">
      <c r="A7" s="38" t="s">
        <v>146</v>
      </c>
      <c r="B7" s="38"/>
      <c r="C7" s="38"/>
      <c r="D7" s="38"/>
      <c r="E7" s="38"/>
      <c r="F7" s="38"/>
      <c r="G7" s="38"/>
      <c r="H7" s="39"/>
      <c r="I7" s="40"/>
    </row>
    <row r="8" spans="1:9" ht="15.75" thickBot="1">
      <c r="A8" s="18"/>
      <c r="B8" s="18"/>
      <c r="C8" s="18"/>
      <c r="D8" s="18"/>
      <c r="E8" s="18"/>
      <c r="F8" s="18"/>
      <c r="G8" s="39"/>
      <c r="H8" s="39"/>
      <c r="I8" s="40"/>
    </row>
    <row r="9" spans="1:9" s="57" customFormat="1" ht="11.25">
      <c r="A9" s="98" t="s">
        <v>25</v>
      </c>
      <c r="B9" s="100" t="s">
        <v>67</v>
      </c>
      <c r="C9" s="100" t="s">
        <v>26</v>
      </c>
      <c r="D9" s="100" t="s">
        <v>28</v>
      </c>
      <c r="E9" s="122" t="s">
        <v>68</v>
      </c>
      <c r="F9" s="122" t="s">
        <v>41</v>
      </c>
      <c r="G9" s="122"/>
      <c r="H9" s="122"/>
      <c r="I9" s="124" t="s">
        <v>69</v>
      </c>
    </row>
    <row r="10" spans="1:9" s="57" customFormat="1" ht="45.75" thickBot="1">
      <c r="A10" s="119"/>
      <c r="B10" s="120"/>
      <c r="C10" s="120"/>
      <c r="D10" s="121"/>
      <c r="E10" s="123"/>
      <c r="F10" s="41" t="s">
        <v>70</v>
      </c>
      <c r="G10" s="41" t="s">
        <v>71</v>
      </c>
      <c r="H10" s="41" t="s">
        <v>72</v>
      </c>
      <c r="I10" s="125"/>
    </row>
    <row r="11" spans="1:9" ht="76.5">
      <c r="A11" s="62">
        <v>1</v>
      </c>
      <c r="B11" s="53" t="s">
        <v>136</v>
      </c>
      <c r="C11" s="113" t="s">
        <v>79</v>
      </c>
      <c r="D11" s="113" t="s">
        <v>80</v>
      </c>
      <c r="E11" s="72" t="s">
        <v>145</v>
      </c>
      <c r="F11" s="80">
        <v>1</v>
      </c>
      <c r="G11" s="80">
        <v>1</v>
      </c>
      <c r="H11" s="80">
        <v>1</v>
      </c>
      <c r="I11" s="81" t="s">
        <v>120</v>
      </c>
    </row>
    <row r="12" spans="1:9" ht="63.75">
      <c r="A12" s="63">
        <v>2</v>
      </c>
      <c r="B12" s="46" t="s">
        <v>137</v>
      </c>
      <c r="C12" s="114"/>
      <c r="D12" s="114"/>
      <c r="E12" s="55" t="s">
        <v>127</v>
      </c>
      <c r="F12" s="82">
        <v>1</v>
      </c>
      <c r="G12" s="82">
        <v>1</v>
      </c>
      <c r="H12" s="82">
        <v>1</v>
      </c>
      <c r="I12" s="83" t="s">
        <v>56</v>
      </c>
    </row>
    <row r="13" spans="1:9" ht="63.75">
      <c r="A13" s="63">
        <v>3</v>
      </c>
      <c r="B13" s="46" t="s">
        <v>138</v>
      </c>
      <c r="C13" s="114"/>
      <c r="D13" s="114"/>
      <c r="E13" s="55" t="s">
        <v>128</v>
      </c>
      <c r="F13" s="82">
        <v>1</v>
      </c>
      <c r="G13" s="82">
        <v>1</v>
      </c>
      <c r="H13" s="82">
        <v>1</v>
      </c>
      <c r="I13" s="116" t="s">
        <v>120</v>
      </c>
    </row>
    <row r="14" spans="1:9" ht="63.75">
      <c r="A14" s="63">
        <v>4</v>
      </c>
      <c r="B14" s="46" t="s">
        <v>139</v>
      </c>
      <c r="C14" s="114"/>
      <c r="D14" s="114"/>
      <c r="E14" s="55" t="s">
        <v>129</v>
      </c>
      <c r="F14" s="82">
        <v>1</v>
      </c>
      <c r="G14" s="82">
        <v>1</v>
      </c>
      <c r="H14" s="82">
        <v>1</v>
      </c>
      <c r="I14" s="117"/>
    </row>
    <row r="15" spans="1:9" ht="63.75">
      <c r="A15" s="63">
        <v>5</v>
      </c>
      <c r="B15" s="46" t="s">
        <v>140</v>
      </c>
      <c r="C15" s="114"/>
      <c r="D15" s="114"/>
      <c r="E15" s="55" t="s">
        <v>130</v>
      </c>
      <c r="F15" s="82">
        <v>1</v>
      </c>
      <c r="G15" s="82">
        <v>1</v>
      </c>
      <c r="H15" s="82">
        <v>1</v>
      </c>
      <c r="I15" s="118"/>
    </row>
    <row r="16" spans="1:9" ht="114.75">
      <c r="A16" s="63">
        <v>6</v>
      </c>
      <c r="B16" s="51" t="s">
        <v>148</v>
      </c>
      <c r="C16" s="114"/>
      <c r="D16" s="114"/>
      <c r="E16" s="55" t="s">
        <v>131</v>
      </c>
      <c r="F16" s="82">
        <v>1</v>
      </c>
      <c r="G16" s="82">
        <v>0.93</v>
      </c>
      <c r="H16" s="82">
        <v>1</v>
      </c>
      <c r="I16" s="83" t="s">
        <v>119</v>
      </c>
    </row>
    <row r="17" spans="1:9" ht="51">
      <c r="A17" s="63">
        <v>7</v>
      </c>
      <c r="B17" s="46" t="s">
        <v>142</v>
      </c>
      <c r="C17" s="114"/>
      <c r="D17" s="114"/>
      <c r="E17" s="55" t="s">
        <v>132</v>
      </c>
      <c r="F17" s="82">
        <v>1</v>
      </c>
      <c r="G17" s="82">
        <v>1</v>
      </c>
      <c r="H17" s="82">
        <v>1</v>
      </c>
      <c r="I17" s="83" t="s">
        <v>121</v>
      </c>
    </row>
    <row r="18" spans="1:9" ht="76.5">
      <c r="A18" s="63">
        <v>8</v>
      </c>
      <c r="B18" s="46" t="s">
        <v>143</v>
      </c>
      <c r="C18" s="114"/>
      <c r="D18" s="114"/>
      <c r="E18" s="55" t="s">
        <v>106</v>
      </c>
      <c r="F18" s="82">
        <v>1</v>
      </c>
      <c r="G18" s="82">
        <v>1</v>
      </c>
      <c r="H18" s="82">
        <v>1</v>
      </c>
      <c r="I18" s="83" t="s">
        <v>120</v>
      </c>
    </row>
    <row r="19" spans="1:9" ht="76.5">
      <c r="A19" s="63">
        <v>9</v>
      </c>
      <c r="B19" s="51" t="s">
        <v>144</v>
      </c>
      <c r="C19" s="114"/>
      <c r="D19" s="114"/>
      <c r="E19" s="55" t="s">
        <v>107</v>
      </c>
      <c r="F19" s="82">
        <v>1</v>
      </c>
      <c r="G19" s="82">
        <v>1</v>
      </c>
      <c r="H19" s="82">
        <v>1</v>
      </c>
      <c r="I19" s="83" t="s">
        <v>120</v>
      </c>
    </row>
    <row r="20" spans="1:9" ht="63.75">
      <c r="A20" s="63">
        <v>10</v>
      </c>
      <c r="B20" s="46" t="s">
        <v>0</v>
      </c>
      <c r="C20" s="114"/>
      <c r="D20" s="114"/>
      <c r="E20" s="55" t="s">
        <v>108</v>
      </c>
      <c r="F20" s="82">
        <v>1</v>
      </c>
      <c r="G20" s="82">
        <v>1</v>
      </c>
      <c r="H20" s="82">
        <v>1</v>
      </c>
      <c r="I20" s="83" t="s">
        <v>122</v>
      </c>
    </row>
    <row r="21" spans="1:9" ht="63.75">
      <c r="A21" s="63">
        <v>11</v>
      </c>
      <c r="B21" s="46" t="s">
        <v>1</v>
      </c>
      <c r="C21" s="114"/>
      <c r="D21" s="114"/>
      <c r="E21" s="55" t="s">
        <v>109</v>
      </c>
      <c r="F21" s="82">
        <v>1</v>
      </c>
      <c r="G21" s="82">
        <v>1</v>
      </c>
      <c r="H21" s="82">
        <v>1</v>
      </c>
      <c r="I21" s="83" t="s">
        <v>56</v>
      </c>
    </row>
    <row r="22" spans="1:9" ht="51">
      <c r="A22" s="63">
        <v>12</v>
      </c>
      <c r="B22" s="46" t="s">
        <v>2</v>
      </c>
      <c r="C22" s="114"/>
      <c r="D22" s="114"/>
      <c r="E22" s="55" t="s">
        <v>88</v>
      </c>
      <c r="F22" s="82">
        <v>1</v>
      </c>
      <c r="G22" s="82">
        <v>1</v>
      </c>
      <c r="H22" s="82">
        <v>1</v>
      </c>
      <c r="I22" s="83" t="s">
        <v>56</v>
      </c>
    </row>
    <row r="23" spans="1:9" ht="51">
      <c r="A23" s="63">
        <v>13</v>
      </c>
      <c r="B23" s="46" t="s">
        <v>3</v>
      </c>
      <c r="C23" s="114"/>
      <c r="D23" s="114"/>
      <c r="E23" s="55" t="s">
        <v>87</v>
      </c>
      <c r="F23" s="82">
        <v>1</v>
      </c>
      <c r="G23" s="82">
        <v>1</v>
      </c>
      <c r="H23" s="82">
        <v>1</v>
      </c>
      <c r="I23" s="83" t="s">
        <v>122</v>
      </c>
    </row>
    <row r="24" spans="1:9" ht="51">
      <c r="A24" s="63">
        <v>14</v>
      </c>
      <c r="B24" s="46" t="s">
        <v>4</v>
      </c>
      <c r="C24" s="114"/>
      <c r="D24" s="114"/>
      <c r="E24" s="55" t="s">
        <v>89</v>
      </c>
      <c r="F24" s="82">
        <v>1</v>
      </c>
      <c r="G24" s="82">
        <v>1</v>
      </c>
      <c r="H24" s="82">
        <v>1</v>
      </c>
      <c r="I24" s="83" t="s">
        <v>56</v>
      </c>
    </row>
    <row r="25" spans="1:9" ht="63.75">
      <c r="A25" s="63">
        <v>15</v>
      </c>
      <c r="B25" s="46" t="s">
        <v>5</v>
      </c>
      <c r="C25" s="114"/>
      <c r="D25" s="114"/>
      <c r="E25" s="55" t="s">
        <v>90</v>
      </c>
      <c r="F25" s="82">
        <v>1</v>
      </c>
      <c r="G25" s="84">
        <f>23147735/23148106</f>
        <v>0.9999839727708176</v>
      </c>
      <c r="H25" s="82">
        <v>1</v>
      </c>
      <c r="I25" s="83" t="s">
        <v>122</v>
      </c>
    </row>
    <row r="26" spans="1:9" ht="63.75">
      <c r="A26" s="63">
        <v>16</v>
      </c>
      <c r="B26" s="47" t="s">
        <v>6</v>
      </c>
      <c r="C26" s="114"/>
      <c r="D26" s="114"/>
      <c r="E26" s="55" t="s">
        <v>91</v>
      </c>
      <c r="F26" s="82">
        <v>1</v>
      </c>
      <c r="G26" s="82">
        <v>1</v>
      </c>
      <c r="H26" s="82">
        <v>1</v>
      </c>
      <c r="I26" s="83" t="s">
        <v>56</v>
      </c>
    </row>
    <row r="27" spans="1:9" ht="51">
      <c r="A27" s="63">
        <v>17</v>
      </c>
      <c r="B27" s="46" t="s">
        <v>7</v>
      </c>
      <c r="C27" s="114"/>
      <c r="D27" s="114"/>
      <c r="E27" s="55" t="s">
        <v>92</v>
      </c>
      <c r="F27" s="82">
        <v>1</v>
      </c>
      <c r="G27" s="82">
        <v>1</v>
      </c>
      <c r="H27" s="82">
        <v>1</v>
      </c>
      <c r="I27" s="83" t="s">
        <v>122</v>
      </c>
    </row>
    <row r="28" spans="1:9" ht="51">
      <c r="A28" s="63">
        <v>18</v>
      </c>
      <c r="B28" s="46" t="s">
        <v>8</v>
      </c>
      <c r="C28" s="114"/>
      <c r="D28" s="114"/>
      <c r="E28" s="55" t="s">
        <v>93</v>
      </c>
      <c r="F28" s="82">
        <v>1</v>
      </c>
      <c r="G28" s="82">
        <v>1</v>
      </c>
      <c r="H28" s="82">
        <v>1</v>
      </c>
      <c r="I28" s="83" t="s">
        <v>56</v>
      </c>
    </row>
    <row r="29" spans="1:9" ht="76.5">
      <c r="A29" s="63">
        <v>19</v>
      </c>
      <c r="B29" s="46" t="s">
        <v>9</v>
      </c>
      <c r="C29" s="114"/>
      <c r="D29" s="114"/>
      <c r="E29" s="55" t="s">
        <v>110</v>
      </c>
      <c r="F29" s="82">
        <v>1</v>
      </c>
      <c r="G29" s="82">
        <v>1</v>
      </c>
      <c r="H29" s="82">
        <v>1</v>
      </c>
      <c r="I29" s="83" t="s">
        <v>120</v>
      </c>
    </row>
    <row r="30" spans="1:9" ht="63.75">
      <c r="A30" s="63">
        <v>20</v>
      </c>
      <c r="B30" s="46" t="s">
        <v>10</v>
      </c>
      <c r="C30" s="114"/>
      <c r="D30" s="114"/>
      <c r="E30" s="55" t="s">
        <v>111</v>
      </c>
      <c r="F30" s="82">
        <v>1</v>
      </c>
      <c r="G30" s="82">
        <v>1</v>
      </c>
      <c r="H30" s="82">
        <v>1</v>
      </c>
      <c r="I30" s="83" t="s">
        <v>123</v>
      </c>
    </row>
    <row r="31" spans="1:9" ht="76.5">
      <c r="A31" s="63">
        <v>21</v>
      </c>
      <c r="B31" s="46" t="s">
        <v>149</v>
      </c>
      <c r="C31" s="114"/>
      <c r="D31" s="114"/>
      <c r="E31" s="55" t="s">
        <v>112</v>
      </c>
      <c r="F31" s="82">
        <v>1</v>
      </c>
      <c r="G31" s="82">
        <v>1</v>
      </c>
      <c r="H31" s="82">
        <v>1</v>
      </c>
      <c r="I31" s="83" t="s">
        <v>120</v>
      </c>
    </row>
    <row r="32" spans="1:9" ht="76.5">
      <c r="A32" s="63">
        <v>22</v>
      </c>
      <c r="B32" s="46" t="s">
        <v>12</v>
      </c>
      <c r="C32" s="114"/>
      <c r="D32" s="114"/>
      <c r="E32" s="55" t="s">
        <v>113</v>
      </c>
      <c r="F32" s="82">
        <v>1</v>
      </c>
      <c r="G32" s="82">
        <v>1</v>
      </c>
      <c r="H32" s="82">
        <v>1</v>
      </c>
      <c r="I32" s="83" t="s">
        <v>120</v>
      </c>
    </row>
    <row r="33" spans="1:9" ht="63.75">
      <c r="A33" s="63">
        <v>23</v>
      </c>
      <c r="B33" s="46" t="s">
        <v>13</v>
      </c>
      <c r="C33" s="114"/>
      <c r="D33" s="114"/>
      <c r="E33" s="55" t="s">
        <v>94</v>
      </c>
      <c r="F33" s="82">
        <v>1</v>
      </c>
      <c r="G33" s="84">
        <f>29098983/29099238</f>
        <v>0.9999912368839349</v>
      </c>
      <c r="H33" s="82">
        <v>1</v>
      </c>
      <c r="I33" s="83" t="s">
        <v>56</v>
      </c>
    </row>
    <row r="34" spans="1:9" ht="63.75">
      <c r="A34" s="63">
        <v>24</v>
      </c>
      <c r="B34" s="46" t="s">
        <v>14</v>
      </c>
      <c r="C34" s="114"/>
      <c r="D34" s="114"/>
      <c r="E34" s="55" t="s">
        <v>114</v>
      </c>
      <c r="F34" s="82">
        <v>1</v>
      </c>
      <c r="G34" s="82">
        <v>1</v>
      </c>
      <c r="H34" s="82">
        <v>1</v>
      </c>
      <c r="I34" s="83" t="s">
        <v>56</v>
      </c>
    </row>
    <row r="35" spans="1:9" ht="76.5">
      <c r="A35" s="63">
        <v>25</v>
      </c>
      <c r="B35" s="46" t="s">
        <v>15</v>
      </c>
      <c r="C35" s="114"/>
      <c r="D35" s="114"/>
      <c r="E35" s="55" t="s">
        <v>115</v>
      </c>
      <c r="F35" s="82">
        <v>1</v>
      </c>
      <c r="G35" s="82">
        <v>1</v>
      </c>
      <c r="H35" s="82">
        <v>1</v>
      </c>
      <c r="I35" s="83" t="s">
        <v>120</v>
      </c>
    </row>
    <row r="36" spans="1:9" ht="63.75">
      <c r="A36" s="63">
        <v>26</v>
      </c>
      <c r="B36" s="46" t="s">
        <v>16</v>
      </c>
      <c r="C36" s="114"/>
      <c r="D36" s="114"/>
      <c r="E36" s="55" t="s">
        <v>116</v>
      </c>
      <c r="F36" s="82">
        <v>1</v>
      </c>
      <c r="G36" s="82">
        <v>1</v>
      </c>
      <c r="H36" s="82">
        <v>1</v>
      </c>
      <c r="I36" s="83" t="s">
        <v>124</v>
      </c>
    </row>
    <row r="37" spans="1:9" ht="51">
      <c r="A37" s="63">
        <v>27</v>
      </c>
      <c r="B37" s="51" t="s">
        <v>17</v>
      </c>
      <c r="C37" s="114"/>
      <c r="D37" s="114"/>
      <c r="E37" s="55" t="s">
        <v>117</v>
      </c>
      <c r="F37" s="82">
        <v>1</v>
      </c>
      <c r="G37" s="82">
        <v>1</v>
      </c>
      <c r="H37" s="82">
        <v>1</v>
      </c>
      <c r="I37" s="83" t="s">
        <v>122</v>
      </c>
    </row>
    <row r="38" spans="1:9" ht="51">
      <c r="A38" s="63">
        <v>28</v>
      </c>
      <c r="B38" s="51" t="s">
        <v>18</v>
      </c>
      <c r="C38" s="114"/>
      <c r="D38" s="114"/>
      <c r="E38" s="55" t="s">
        <v>118</v>
      </c>
      <c r="F38" s="82">
        <v>1</v>
      </c>
      <c r="G38" s="82">
        <v>1</v>
      </c>
      <c r="H38" s="82">
        <v>1</v>
      </c>
      <c r="I38" s="83" t="s">
        <v>124</v>
      </c>
    </row>
    <row r="39" spans="1:9" ht="51">
      <c r="A39" s="63">
        <v>29</v>
      </c>
      <c r="B39" s="46" t="s">
        <v>19</v>
      </c>
      <c r="C39" s="114"/>
      <c r="D39" s="114"/>
      <c r="E39" s="55" t="s">
        <v>95</v>
      </c>
      <c r="F39" s="82">
        <v>1</v>
      </c>
      <c r="G39" s="84">
        <f>15765646/15768589</f>
        <v>0.9998133631360422</v>
      </c>
      <c r="H39" s="82">
        <v>1</v>
      </c>
      <c r="I39" s="83" t="s">
        <v>122</v>
      </c>
    </row>
    <row r="40" spans="1:9" ht="63.75">
      <c r="A40" s="63">
        <v>30</v>
      </c>
      <c r="B40" s="46" t="s">
        <v>150</v>
      </c>
      <c r="C40" s="114"/>
      <c r="D40" s="114"/>
      <c r="E40" s="55" t="s">
        <v>96</v>
      </c>
      <c r="F40" s="82">
        <v>1</v>
      </c>
      <c r="G40" s="82">
        <v>1</v>
      </c>
      <c r="H40" s="82">
        <v>1</v>
      </c>
      <c r="I40" s="83" t="s">
        <v>56</v>
      </c>
    </row>
    <row r="41" spans="1:9" ht="63.75">
      <c r="A41" s="63">
        <v>31</v>
      </c>
      <c r="B41" s="52" t="s">
        <v>21</v>
      </c>
      <c r="C41" s="114"/>
      <c r="D41" s="114"/>
      <c r="E41" s="55" t="s">
        <v>86</v>
      </c>
      <c r="F41" s="82">
        <v>1</v>
      </c>
      <c r="G41" s="82">
        <v>1</v>
      </c>
      <c r="H41" s="82">
        <v>1</v>
      </c>
      <c r="I41" s="83" t="s">
        <v>125</v>
      </c>
    </row>
    <row r="42" spans="1:9" ht="64.5" thickBot="1">
      <c r="A42" s="64">
        <v>32</v>
      </c>
      <c r="B42" s="54" t="s">
        <v>22</v>
      </c>
      <c r="C42" s="115"/>
      <c r="D42" s="115"/>
      <c r="E42" s="73" t="s">
        <v>86</v>
      </c>
      <c r="F42" s="85">
        <v>1</v>
      </c>
      <c r="G42" s="85">
        <v>1</v>
      </c>
      <c r="H42" s="85">
        <v>1</v>
      </c>
      <c r="I42" s="86" t="s">
        <v>125</v>
      </c>
    </row>
    <row r="43" spans="2:3" ht="12.75">
      <c r="B43" s="87" t="s">
        <v>147</v>
      </c>
      <c r="C43" s="11" t="str">
        <f>C11</f>
        <v>Departamento Administrativo de Infraestructura.</v>
      </c>
    </row>
  </sheetData>
  <mergeCells count="13">
    <mergeCell ref="J2:K2"/>
    <mergeCell ref="A9:A10"/>
    <mergeCell ref="B9:B10"/>
    <mergeCell ref="C9:C10"/>
    <mergeCell ref="D9:D10"/>
    <mergeCell ref="E9:E10"/>
    <mergeCell ref="F9:H9"/>
    <mergeCell ref="I9:I10"/>
    <mergeCell ref="C11:C42"/>
    <mergeCell ref="D11:D42"/>
    <mergeCell ref="A1:I1"/>
    <mergeCell ref="A2:I2"/>
    <mergeCell ref="I13:I15"/>
  </mergeCells>
  <printOptions horizontalCentered="1"/>
  <pageMargins left="0.3937007874015748" right="0.15748031496062992" top="0.55" bottom="0.2362204724409449" header="0" footer="0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ALCALDIA DE PASTO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NELSON HERNAN ROSERO E.</dc:creator>
  <cp:keywords/>
  <dc:description/>
  <cp:lastModifiedBy>planeacion04</cp:lastModifiedBy>
  <cp:lastPrinted>2009-02-16T13:30:22Z</cp:lastPrinted>
  <dcterms:created xsi:type="dcterms:W3CDTF">2005-12-21T23:45:17Z</dcterms:created>
  <dcterms:modified xsi:type="dcterms:W3CDTF">2009-02-16T13:30:25Z</dcterms:modified>
  <cp:category/>
  <cp:version/>
  <cp:contentType/>
  <cp:contentStatus/>
</cp:coreProperties>
</file>