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22" activeTab="0"/>
  </bookViews>
  <sheets>
    <sheet name="PPR09  Sistema estrategico TPC" sheetId="1" r:id="rId1"/>
  </sheets>
  <externalReferences>
    <externalReference r:id="rId4"/>
  </externalReferences>
  <definedNames>
    <definedName name="_xlnm.Print_Titles" localSheetId="0">'PPR09  Sistema estrategico TPC'!$1:$7</definedName>
  </definedNames>
  <calcPr fullCalcOnLoad="1"/>
</workbook>
</file>

<file path=xl/sharedStrings.xml><?xml version="1.0" encoding="utf-8"?>
<sst xmlns="http://schemas.openxmlformats.org/spreadsheetml/2006/main" count="126" uniqueCount="123">
  <si>
    <t>Nombre Indicador</t>
  </si>
  <si>
    <t xml:space="preserve">Línea de intervención
</t>
  </si>
  <si>
    <t>EJE ESTRATEGICO ESPACIO PUBLICO, ORDENAMIENTO TERRITORIAL Y MOVILIDAD</t>
  </si>
  <si>
    <t>PROGRAMA SISTEMA ESTRATEGICO DE TRANSPORTE PUBLICO COLECTIVO</t>
  </si>
  <si>
    <t>Se implementará un sistema de semaforización que integre 68 intersecciones a una central de control</t>
  </si>
  <si>
    <t>Centro de regulación del tráfico implementado</t>
  </si>
  <si>
    <t>Intersecciones semaforizadas e integradas al centro de regulación</t>
  </si>
  <si>
    <t>Se demarcará 60.000 M2 de vías urbanas, se instalará 1.000 señales verticales y 5 tableros electrónicos informativos.</t>
  </si>
  <si>
    <t>Metros cuadrados de vías urbanas demarcadas</t>
  </si>
  <si>
    <t>Señales verticales instaladas.</t>
  </si>
  <si>
    <t>Tableros electrónicos instalados.</t>
  </si>
  <si>
    <t>Se implementará por fases un sistema estratégico de transporte colectivo de pasajeros, así: primera fase con 7 rutas estratégicas y 16 complementarias. En la segunda fase, 8 rutas estratégicas  y 14 rutas optimizadas.</t>
  </si>
  <si>
    <t>Rutas estratégicas del sistema de transporte público colectivo  implementadas.</t>
  </si>
  <si>
    <t>Rutas complementarias del sistema de  transporte público colectivo  implementadas.</t>
  </si>
  <si>
    <t>Rutas optimizadas del sistema de  transporte público colectivo.</t>
  </si>
  <si>
    <t>Se construirá y operará una central para la gestión de la operación de la flota del Sistema de Transporte Público Colectivo.</t>
  </si>
  <si>
    <t>Central de gestión para la operación de la flota del Sistema de Transporte Público Colectivo construida y operando.</t>
  </si>
  <si>
    <t>Se integrará 5 terminales de rutas estratégicas a los terminales del transporte mixto rural del municipio.</t>
  </si>
  <si>
    <t>Terminales rurales integrados a rutas estratégicas.</t>
  </si>
  <si>
    <t>Se constituirá e implementará un modelo de administración conjunta entre las empresas de transporte para el manejo del transporte colectivo de la ciudad.</t>
  </si>
  <si>
    <t>Modelo de administración conjunta implementado.</t>
  </si>
  <si>
    <t>Se implementará un Sistema de recaudo unificado, bajo un esquema de caja única.</t>
  </si>
  <si>
    <t>Sistema de recaudo de caja única implementado.</t>
  </si>
  <si>
    <t>Se implementará un Sistema de recaudo unificado, bajo un esquema de tarjeta electrónica de pago.</t>
  </si>
  <si>
    <t>Sistema de recaudo de tarjeta electrónica de pago implementado.</t>
  </si>
  <si>
    <t xml:space="preserve">Se diseñará, adecuará y/o construirá 71.5 Kilómetros de infraestructura vial vehicular y peatonal sobre corredores estratégicos, necesaria para el funcionamiento del Sistema Estratégico de Transporte Público Colectivo, incluida la infraestructura de servicios públicos domiciliarios y las acciones de manejo ambiental. </t>
  </si>
  <si>
    <t>Kilómetros de  infraestructura vial vehicular y peatonal diseñados, adecuados y/o construidos.</t>
  </si>
  <si>
    <t>Se construirá 5 terminales de rutas en los corredores estratégicos.</t>
  </si>
  <si>
    <t>Terminales de rutas construidos</t>
  </si>
  <si>
    <t>Se construirá 90 estaciones dentro del sistema de transporte público colectivo.</t>
  </si>
  <si>
    <t>Estaciones construidas</t>
  </si>
  <si>
    <t xml:space="preserve">Se construirá 6 estaciones en el centro de la ciudad para el acceso al sistema estratégico de transporte. </t>
  </si>
  <si>
    <t>Estaciones de acceso al Sistema Estratégico de Transporte Colectivo construidas</t>
  </si>
  <si>
    <t>Se ampliará en 15.000 metros cuadrados y a dos calzadas la carrera 27 entre las calles 4 y calle 24 como parte del corredor estratégico  Mijitayo – Aranda y del Anillo Central</t>
  </si>
  <si>
    <t>Corredor estratégico de la carrera 27 entre las calles 4 y calle 24 ampliado.</t>
  </si>
  <si>
    <t>Se ampliará en 8.500 metros cuadrados y a dos calzadas y se ampliará los andenes del corredor estratégico de la calle 16 entre carrera 27 hasta carrera 43.</t>
  </si>
  <si>
    <t xml:space="preserve">Corredor estratégico de la calle 16 entre carrera 27 hasta carrera 43 ampliado. </t>
  </si>
  <si>
    <t>Se ampliará y mejorará en 3.000 metros cuadrados el corredor estratégico de la Carrera 22 Avenida Panamericana (Sector Caracha) hasta la Calle 10</t>
  </si>
  <si>
    <t>Corredor estratégico de la Carrera 22 Avenida Panamericana (Sector Caracha) hasta la Calle 10 ampliado.</t>
  </si>
  <si>
    <t>Se ampliará en 4.500 metros cuadrados y a dos calzadas el corredor estratégico de la avenida Las Américas desde la calle 17 hasta el Barrio Centenario, como parte del Anillo Central.</t>
  </si>
  <si>
    <t xml:space="preserve">Corredor complementario estratégico de la avenida Las Américas desde la calle 17 hasta el Barrio Centenario ampliado. </t>
  </si>
  <si>
    <t>Se construirá el puente sobre el río Pasto en el sector La Milagrosa</t>
  </si>
  <si>
    <t>Puente construido</t>
  </si>
  <si>
    <t>Se gestionará, diseñará y construirá los pasos a desnivel sobre la glorieta Las Banderas, Caracha y Chapal Carrera 4 y paso nacional por Pasto.</t>
  </si>
  <si>
    <t>Pasos a desnivel construidos.</t>
  </si>
  <si>
    <t>Se implementará  en un 100% un plan de manejo de carga en el perímetro urbano del municipio</t>
  </si>
  <si>
    <t>Porcentaje de implementación del Plan de manejo de carga.</t>
  </si>
  <si>
    <t>Se reglamentará 1.000 cupos de estacionamiento fuera de vía para vehículos particulares.</t>
  </si>
  <si>
    <t>Cupos de estacionamiento reglamentados.</t>
  </si>
  <si>
    <t>Se implementará una política para la prestación eficiente, segura y legal del servicio de transporte público individual de pasajeros.</t>
  </si>
  <si>
    <t>Política servicio de transporte público individual de pasajeros implementada</t>
  </si>
  <si>
    <t>Se reglamentará y determinará los sectores  sobre las cuales se permitirá el estacionamiento en vía pública.</t>
  </si>
  <si>
    <t xml:space="preserve">Sectores  sobre las cuales se permitirá el estacionamiento en vía pública reglamentados y determinados. </t>
  </si>
  <si>
    <t xml:space="preserve">Se gestionará  la construcción de la doble calzada Chapal- Catambuco </t>
  </si>
  <si>
    <t>Gestión para la construcción de la Doble calzada Chapal  - Catambuco realizada.</t>
  </si>
  <si>
    <t>Se gestionará el diseño del acceso desde el sector Aranda hasta la Vía perimetral del paso nacional por Pasto.</t>
  </si>
  <si>
    <t>Gestión para el diseño del acceso desde el sector Aranda hasta la Vía perimetral del paso nacional por Pasto realizada.</t>
  </si>
  <si>
    <t xml:space="preserve">Se implementará una política de conservación y tránsito calmado para el Centro Histórico de la ciudad </t>
  </si>
  <si>
    <t>Política de conservación y tránsito calmado para el Centro Histórico implementada.</t>
  </si>
  <si>
    <t>Se evaluará experimentalmente y se decidirá sobre la peatonalización de la Plaza de Nariño y una cuadra a la redonda.</t>
  </si>
  <si>
    <t>Evaluación y peatonalización de la Plaza de Nariño y una cuadra a la redonda realizadas.</t>
  </si>
  <si>
    <t>Se implementará una estrategia de comunicación para la socialización y conocimiento del Sistema Estratégico de Transporte Público Colectivo.</t>
  </si>
  <si>
    <t>Estrategia de comunicación implementada.</t>
  </si>
  <si>
    <t>Implementación de un sistema de semaforización, incluida la central de control.</t>
  </si>
  <si>
    <t xml:space="preserve">Demarcación, señalización e información electrónica de tránsito y transporte en el municipio. </t>
  </si>
  <si>
    <t xml:space="preserve">Implementación del sistema estratégico de transporte público colectivo de pasajeros  que optimice las rutas de transporte público colectivo. </t>
  </si>
  <si>
    <t>Construcción de una central de gestión de operación de transporte público colectivo.</t>
  </si>
  <si>
    <t>Integración del transporte colectivo rural a los corredores de rutas estratégicos del sistema</t>
  </si>
  <si>
    <t>Implementación del modelo de administración para el manejo del transporte colectivo de la ciudad</t>
  </si>
  <si>
    <t>Implementación del sistema de caja única y recaudo unificado para el nuevo sistema de transporte y manejo de los ingresos.</t>
  </si>
  <si>
    <t>Implementación de un sistema de pago por tarjeta electrónica</t>
  </si>
  <si>
    <t>Evaluación y gestión para  el establecimiento de tarifas diferenciales dentro del sistema de recaudo unificado del transporte público colectivo para el adulto mayor y la población escolarizada  y/o  en edad escolar.</t>
  </si>
  <si>
    <t>Diseño, adecuación y construcción de la infraestructura vial vehicular y peatonal sobre corredores estratégicos necesaria para el funcionamiento del Sistema Estratégico de Transporte Público Colectivo, incluida la infraestructura de servicios públicos domiciliarios y las acciones de manejo ambiental.</t>
  </si>
  <si>
    <t>Construcción de terminales de ruta de corredores estratégicos.</t>
  </si>
  <si>
    <t>Construcción del equipamiento urbano para el sistema de transporte público colectivo.</t>
  </si>
  <si>
    <t>Construcción de estaciones para el acceso al Sistema Estratégico de Transporte Colectivo.</t>
  </si>
  <si>
    <t>Ampliación del corredor estratégico de la carrera 27 entre las calles 4 y calle 24 vías existentes.</t>
  </si>
  <si>
    <t>Ampliación del corredor estratégico de la calle 16 entre carrera 27 hasta carrera 43.</t>
  </si>
  <si>
    <t>Ampliación y mejoramiento corredor estratégico de la Carrera 22/Av. Panamericana (Sector Caracha) hasta la Calle 10.</t>
  </si>
  <si>
    <t>Ampliación corredor estratégico de la avenida Las Américas desde la calle 17 hasta la Loma del Centenario.</t>
  </si>
  <si>
    <t>Construcción puente sobre el río Pasto sector La Milagrosa</t>
  </si>
  <si>
    <t>Gestión, diseño y construcción del paso a desnivel sobre la glorieta Las Banderas,   Caracha y Chapal carrera  4 paso nacional por Pasto.</t>
  </si>
  <si>
    <t>Implementación de un plan de manejo de carga en el perímetro urbano del municipio.</t>
  </si>
  <si>
    <t>Reglamentación del estacionamiento para vehículos particulares.</t>
  </si>
  <si>
    <t>Implementación de una política para la prestación del servicio de transporte público individual de pasajeros.</t>
  </si>
  <si>
    <t>Reglamentación y determinación de sectores para estacionamiento en vía pública</t>
  </si>
  <si>
    <t>Gestión para la construcción doble calzada Chapal- Catambuco, que incluya la construcción de un puente peatonal a la entrada de Catambuco.</t>
  </si>
  <si>
    <t>Diseño de acceso sector Aranda, (Vía perimetral paso por Pasto).</t>
  </si>
  <si>
    <t>Conservación del Centro Histórico de la ciudad.</t>
  </si>
  <si>
    <t>Evaluación experimental y decisión  de la peatonalización de la Plaza de Nariño y una cuadra a la redonda</t>
  </si>
  <si>
    <t>Implementación de una estrategia de comunicación para la socialización y conocimiento del plan de movilidad de Pasto.</t>
  </si>
  <si>
    <t>Se evaluará y gestionará el establecimiento de tarifas diferenciales dentro del sistema de recaudo unificado del transporte público colectivo para el adulto mayor y la población escolarizada  y/o en edad escolar.</t>
  </si>
  <si>
    <t>Evaluación y gestión realizadas para el establecimiento de tarifas diferenciales dentro del sistema de recaudo unificado del transporte público colectivo para el adulto mayor y la población escolarizada  y/o en edad escolar.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</si>
  <si>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</si>
  <si>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</si>
  <si>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</si>
  <si>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</si>
  <si>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 xml:space="preserve">Deficientes condiciones para una movilidad pensada en el ser humano que sea segura, accesible, ágil y equitativa que permita un desarrollo económico - social y ambientalmente  sostenible. </t>
  </si>
  <si>
    <t>Mejorar   las condiciones de movilidad para toda  la población en cuanto a accesibilidad, seguridad, equidad, disciplina y cultura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</si>
  <si>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</si>
  <si>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</si>
  <si>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</si>
  <si>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</si>
  <si>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</si>
  <si>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</si>
  <si>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</si>
  <si>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</si>
  <si>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</si>
  <si>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</si>
  <si>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PRESUPUESTO POR RESULTADOS 2009</t>
  </si>
  <si>
    <t xml:space="preserve">DNP </t>
  </si>
  <si>
    <t>DNP</t>
  </si>
  <si>
    <t>T  O  T  A  L</t>
  </si>
  <si>
    <t>COSTO POR META</t>
  </si>
  <si>
    <t>Nacion</t>
  </si>
  <si>
    <t>Plan de Señalética (TT)</t>
  </si>
  <si>
    <t>Implementación del plan de seguridad vial del Municipio de Pasto. (TT).</t>
  </si>
  <si>
    <t>Alcaldía de Pasto - Departamento Administrativo de Planeación.</t>
  </si>
  <si>
    <t>Departamento Nacional de Planeación</t>
  </si>
  <si>
    <t>Ejecución obras de infraestructura  vial y equipamiento para el transporte del Sistema Estratégico de Transporte Público Colectivo.</t>
  </si>
  <si>
    <t>Despacho del Señor Alcalde</t>
  </si>
  <si>
    <t>Dra Lucía del Socorro Basante de Oliva - Secretría de Tránsito</t>
  </si>
  <si>
    <r>
      <t xml:space="preserve">Implementación del Sistema de Transporte Público SETP - para la ciudad de Pasto. 2009-2016
</t>
    </r>
    <r>
      <rPr>
        <b/>
        <sz val="11"/>
        <color indexed="10"/>
        <rFont val="Arial"/>
        <family val="2"/>
      </rPr>
      <t>2009520010087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</si>
</sst>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3" fontId="7" fillId="0" borderId="12" xfId="48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48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3" fontId="7" fillId="0" borderId="12" xfId="48" applyNumberFormat="1" applyFont="1" applyFill="1" applyBorder="1" applyAlignment="1">
      <alignment horizontal="center" vertical="center"/>
    </xf>
    <xf numFmtId="193" fontId="26" fillId="0" borderId="14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3" fillId="25" borderId="17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3" fontId="7" fillId="0" borderId="16" xfId="48" applyNumberFormat="1" applyFont="1" applyBorder="1" applyAlignment="1">
      <alignment horizontal="center" vertical="center" wrapText="1"/>
    </xf>
    <xf numFmtId="3" fontId="7" fillId="0" borderId="17" xfId="48" applyNumberFormat="1" applyFont="1" applyBorder="1" applyAlignment="1">
      <alignment horizontal="center" vertical="center" wrapText="1"/>
    </xf>
    <xf numFmtId="3" fontId="7" fillId="0" borderId="18" xfId="48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justify" vertical="center" wrapText="1"/>
    </xf>
    <xf numFmtId="2" fontId="7" fillId="0" borderId="17" xfId="0" applyNumberFormat="1" applyFont="1" applyBorder="1" applyAlignment="1">
      <alignment horizontal="justify" vertical="center" wrapText="1"/>
    </xf>
    <xf numFmtId="2" fontId="7" fillId="0" borderId="18" xfId="0" applyNumberFormat="1" applyFont="1" applyBorder="1" applyAlignment="1">
      <alignment horizontal="justify" vertical="center" wrapText="1"/>
    </xf>
    <xf numFmtId="2" fontId="7" fillId="0" borderId="23" xfId="0" applyNumberFormat="1" applyFont="1" applyBorder="1" applyAlignment="1">
      <alignment horizontal="justify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caldia%20de%20Pasto\DATTM\Planeaci&#243;n\Plan%20de%20Desarrollo%20Indicadores%20comportami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Anualización"/>
      <sheetName val="PPR"/>
      <sheetName val="Accidentes"/>
      <sheetName val="Muertos"/>
      <sheetName val="Heridos"/>
      <sheetName val="Sensibilización"/>
      <sheetName val="Velocidad"/>
      <sheetName val="Pasajeros"/>
      <sheetName val="Formación"/>
      <sheetName val="Semaforización"/>
      <sheetName val="Señalización"/>
      <sheetName val="Rutas"/>
      <sheetName val="Central"/>
      <sheetName val="Empresa"/>
      <sheetName val="Recaudo"/>
    </sheetNames>
    <sheetDataSet>
      <sheetData sheetId="1">
        <row r="26">
          <cell r="F26">
            <v>1</v>
          </cell>
        </row>
        <row r="27">
          <cell r="F27">
            <v>58</v>
          </cell>
        </row>
        <row r="28">
          <cell r="F28">
            <v>30000</v>
          </cell>
        </row>
        <row r="29">
          <cell r="F29">
            <v>466</v>
          </cell>
        </row>
        <row r="30">
          <cell r="F30">
            <v>0</v>
          </cell>
        </row>
        <row r="31">
          <cell r="F31">
            <v>7</v>
          </cell>
        </row>
        <row r="32">
          <cell r="F32">
            <v>16</v>
          </cell>
        </row>
        <row r="33">
          <cell r="F33">
            <v>0</v>
          </cell>
        </row>
        <row r="34">
          <cell r="F34">
            <v>1</v>
          </cell>
        </row>
        <row r="35">
          <cell r="F35">
            <v>0</v>
          </cell>
        </row>
        <row r="37">
          <cell r="F37">
            <v>2</v>
          </cell>
        </row>
        <row r="39">
          <cell r="F39">
            <v>62.5625</v>
          </cell>
        </row>
        <row r="40">
          <cell r="F40">
            <v>0</v>
          </cell>
        </row>
        <row r="41">
          <cell r="F41">
            <v>30</v>
          </cell>
        </row>
        <row r="42">
          <cell r="F42">
            <v>3</v>
          </cell>
        </row>
        <row r="49">
          <cell r="E49">
            <v>1</v>
          </cell>
        </row>
        <row r="50">
          <cell r="F50">
            <v>500</v>
          </cell>
        </row>
        <row r="51">
          <cell r="F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O47"/>
  <sheetViews>
    <sheetView tabSelected="1" zoomScale="70" zoomScaleNormal="70" zoomScalePageLayoutView="0" workbookViewId="0" topLeftCell="A8">
      <selection activeCell="H14" sqref="H14"/>
    </sheetView>
  </sheetViews>
  <sheetFormatPr defaultColWidth="11.421875" defaultRowHeight="12.75"/>
  <cols>
    <col min="1" max="1" width="17.57421875" style="4" customWidth="1"/>
    <col min="2" max="2" width="21.00390625" style="4" customWidth="1"/>
    <col min="3" max="3" width="21.421875" style="4" customWidth="1"/>
    <col min="4" max="4" width="30.7109375" style="4" customWidth="1"/>
    <col min="5" max="5" width="29.421875" style="4" customWidth="1"/>
    <col min="6" max="6" width="9.140625" style="4" customWidth="1"/>
    <col min="7" max="7" width="28.140625" style="4" customWidth="1"/>
    <col min="8" max="8" width="19.140625" style="4" customWidth="1"/>
    <col min="9" max="9" width="18.57421875" style="4" bestFit="1" customWidth="1"/>
    <col min="10" max="10" width="11.421875" style="4" customWidth="1"/>
    <col min="11" max="12" width="18.57421875" style="4" bestFit="1" customWidth="1"/>
    <col min="13" max="13" width="17.140625" style="4" customWidth="1"/>
    <col min="14" max="16384" width="11.421875" style="4" customWidth="1"/>
  </cols>
  <sheetData>
    <row r="1" spans="1:4" ht="15.75">
      <c r="A1" s="34" t="s">
        <v>109</v>
      </c>
      <c r="B1" s="34"/>
      <c r="C1" s="34"/>
      <c r="D1" s="34"/>
    </row>
    <row r="2" spans="1:67" s="7" customFormat="1" ht="12">
      <c r="A2" s="40" t="s">
        <v>2</v>
      </c>
      <c r="B2" s="40"/>
      <c r="C2" s="40"/>
      <c r="D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7" customFormat="1" ht="12">
      <c r="A3" s="41" t="s">
        <v>3</v>
      </c>
      <c r="B3" s="41"/>
      <c r="C3" s="41"/>
      <c r="D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3:67" s="7" customFormat="1" ht="12">
      <c r="C4" s="12"/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s="1" customFormat="1" ht="12.75" customHeight="1">
      <c r="A5" s="35" t="s">
        <v>94</v>
      </c>
      <c r="B5" s="35" t="s">
        <v>93</v>
      </c>
      <c r="C5" s="38" t="s">
        <v>1</v>
      </c>
      <c r="D5" s="42" t="s">
        <v>95</v>
      </c>
      <c r="E5" s="43"/>
      <c r="F5" s="29" t="s">
        <v>107</v>
      </c>
      <c r="G5" s="25" t="s">
        <v>99</v>
      </c>
      <c r="H5" s="25" t="s">
        <v>100</v>
      </c>
      <c r="I5" s="25"/>
      <c r="J5" s="25"/>
      <c r="K5" s="25"/>
      <c r="L5" s="46" t="s">
        <v>113</v>
      </c>
      <c r="M5" s="46" t="s">
        <v>101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1" customFormat="1" ht="12.75">
      <c r="A6" s="36"/>
      <c r="B6" s="36"/>
      <c r="C6" s="39"/>
      <c r="D6" s="44"/>
      <c r="E6" s="45"/>
      <c r="F6" s="30"/>
      <c r="G6" s="25"/>
      <c r="H6" s="25" t="s">
        <v>102</v>
      </c>
      <c r="I6" s="47" t="s">
        <v>103</v>
      </c>
      <c r="J6" s="47"/>
      <c r="K6" s="25" t="s">
        <v>104</v>
      </c>
      <c r="L6" s="46"/>
      <c r="M6" s="4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1" customFormat="1" ht="24">
      <c r="A7" s="37"/>
      <c r="B7" s="37"/>
      <c r="C7" s="39"/>
      <c r="D7" s="13" t="s">
        <v>108</v>
      </c>
      <c r="E7" s="13" t="s">
        <v>0</v>
      </c>
      <c r="F7" s="30"/>
      <c r="G7" s="25"/>
      <c r="H7" s="25"/>
      <c r="I7" s="8" t="s">
        <v>105</v>
      </c>
      <c r="J7" s="9" t="s">
        <v>106</v>
      </c>
      <c r="K7" s="25"/>
      <c r="L7" s="46"/>
      <c r="M7" s="4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13" s="3" customFormat="1" ht="24">
      <c r="A8" s="31" t="s">
        <v>97</v>
      </c>
      <c r="B8" s="31" t="s">
        <v>98</v>
      </c>
      <c r="C8" s="26" t="s">
        <v>63</v>
      </c>
      <c r="D8" s="26" t="s">
        <v>4</v>
      </c>
      <c r="E8" s="10" t="s">
        <v>5</v>
      </c>
      <c r="F8" s="16">
        <f>+'[1]Anualización'!$F$26</f>
        <v>1</v>
      </c>
      <c r="G8" s="51" t="s">
        <v>122</v>
      </c>
      <c r="H8" s="14">
        <f>500000000-38000000</f>
        <v>462000000</v>
      </c>
      <c r="I8" s="14"/>
      <c r="J8" s="15"/>
      <c r="K8" s="14">
        <f>SUM(H8:I8)</f>
        <v>462000000</v>
      </c>
      <c r="L8" s="14">
        <f>K8</f>
        <v>462000000</v>
      </c>
      <c r="M8" s="31" t="s">
        <v>121</v>
      </c>
    </row>
    <row r="9" spans="1:13" s="3" customFormat="1" ht="24">
      <c r="A9" s="32"/>
      <c r="B9" s="32"/>
      <c r="C9" s="28"/>
      <c r="D9" s="28"/>
      <c r="E9" s="10" t="s">
        <v>6</v>
      </c>
      <c r="F9" s="16">
        <f>+'[1]Anualización'!$F$27</f>
        <v>58</v>
      </c>
      <c r="G9" s="52"/>
      <c r="H9" s="14"/>
      <c r="I9" s="14">
        <v>4000000</v>
      </c>
      <c r="J9" s="15" t="s">
        <v>110</v>
      </c>
      <c r="K9" s="14">
        <f aca="true" t="shared" si="0" ref="K9:K40">SUM(H9:I9)</f>
        <v>4000000</v>
      </c>
      <c r="L9" s="14">
        <f aca="true" t="shared" si="1" ref="L9:L40">K9</f>
        <v>4000000</v>
      </c>
      <c r="M9" s="32"/>
    </row>
    <row r="10" spans="1:13" s="3" customFormat="1" ht="36">
      <c r="A10" s="32"/>
      <c r="B10" s="32"/>
      <c r="C10" s="26" t="s">
        <v>65</v>
      </c>
      <c r="D10" s="26" t="s">
        <v>11</v>
      </c>
      <c r="E10" s="10" t="s">
        <v>12</v>
      </c>
      <c r="F10" s="16">
        <f>+'[1]Anualización'!$F$31</f>
        <v>7</v>
      </c>
      <c r="G10" s="52"/>
      <c r="H10" s="14">
        <v>7000000</v>
      </c>
      <c r="I10" s="14"/>
      <c r="J10" s="15"/>
      <c r="K10" s="14">
        <f t="shared" si="0"/>
        <v>7000000</v>
      </c>
      <c r="L10" s="14">
        <f t="shared" si="1"/>
        <v>7000000</v>
      </c>
      <c r="M10" s="32"/>
    </row>
    <row r="11" spans="1:13" s="3" customFormat="1" ht="36">
      <c r="A11" s="32"/>
      <c r="B11" s="32"/>
      <c r="C11" s="27"/>
      <c r="D11" s="27"/>
      <c r="E11" s="10" t="s">
        <v>13</v>
      </c>
      <c r="F11" s="16">
        <f>+'[1]Anualización'!$F$32</f>
        <v>16</v>
      </c>
      <c r="G11" s="52"/>
      <c r="H11" s="14">
        <v>8000000</v>
      </c>
      <c r="I11" s="14"/>
      <c r="J11" s="15"/>
      <c r="K11" s="14">
        <f t="shared" si="0"/>
        <v>8000000</v>
      </c>
      <c r="L11" s="14">
        <f t="shared" si="1"/>
        <v>8000000</v>
      </c>
      <c r="M11" s="32"/>
    </row>
    <row r="12" spans="1:13" s="3" customFormat="1" ht="24">
      <c r="A12" s="32"/>
      <c r="B12" s="32"/>
      <c r="C12" s="28"/>
      <c r="D12" s="28"/>
      <c r="E12" s="10" t="s">
        <v>14</v>
      </c>
      <c r="F12" s="16">
        <f>+'[1]Anualización'!$F$33</f>
        <v>0</v>
      </c>
      <c r="G12" s="52"/>
      <c r="H12" s="14"/>
      <c r="I12" s="14"/>
      <c r="J12" s="15"/>
      <c r="K12" s="14">
        <f t="shared" si="0"/>
        <v>0</v>
      </c>
      <c r="L12" s="14">
        <f t="shared" si="1"/>
        <v>0</v>
      </c>
      <c r="M12" s="32"/>
    </row>
    <row r="13" spans="1:13" s="3" customFormat="1" ht="48">
      <c r="A13" s="32"/>
      <c r="B13" s="32"/>
      <c r="C13" s="10" t="s">
        <v>66</v>
      </c>
      <c r="D13" s="10" t="s">
        <v>15</v>
      </c>
      <c r="E13" s="10" t="s">
        <v>16</v>
      </c>
      <c r="F13" s="16">
        <f>+'[1]Anualización'!$F$34</f>
        <v>1</v>
      </c>
      <c r="G13" s="52"/>
      <c r="H13" s="14"/>
      <c r="I13" s="14">
        <v>1000000000</v>
      </c>
      <c r="J13" s="15" t="s">
        <v>111</v>
      </c>
      <c r="K13" s="14">
        <f t="shared" si="0"/>
        <v>1000000000</v>
      </c>
      <c r="L13" s="14">
        <f t="shared" si="1"/>
        <v>1000000000</v>
      </c>
      <c r="M13" s="32"/>
    </row>
    <row r="14" spans="1:13" s="3" customFormat="1" ht="48">
      <c r="A14" s="32"/>
      <c r="B14" s="32"/>
      <c r="C14" s="10" t="s">
        <v>67</v>
      </c>
      <c r="D14" s="10" t="s">
        <v>17</v>
      </c>
      <c r="E14" s="10" t="s">
        <v>18</v>
      </c>
      <c r="F14" s="16">
        <f>+'[1]Anualización'!$F$35</f>
        <v>0</v>
      </c>
      <c r="G14" s="52"/>
      <c r="H14" s="14"/>
      <c r="I14" s="14"/>
      <c r="J14" s="15"/>
      <c r="K14" s="14">
        <f t="shared" si="0"/>
        <v>0</v>
      </c>
      <c r="L14" s="14">
        <f t="shared" si="1"/>
        <v>0</v>
      </c>
      <c r="M14" s="32"/>
    </row>
    <row r="15" spans="1:13" s="3" customFormat="1" ht="60">
      <c r="A15" s="32"/>
      <c r="B15" s="32"/>
      <c r="C15" s="10" t="s">
        <v>68</v>
      </c>
      <c r="D15" s="10" t="s">
        <v>19</v>
      </c>
      <c r="E15" s="10" t="s">
        <v>20</v>
      </c>
      <c r="F15" s="16">
        <v>1</v>
      </c>
      <c r="G15" s="52"/>
      <c r="H15" s="14">
        <v>10000000</v>
      </c>
      <c r="I15" s="14"/>
      <c r="J15" s="15"/>
      <c r="K15" s="14">
        <f t="shared" si="0"/>
        <v>10000000</v>
      </c>
      <c r="L15" s="14">
        <f t="shared" si="1"/>
        <v>10000000</v>
      </c>
      <c r="M15" s="32"/>
    </row>
    <row r="16" spans="1:13" s="3" customFormat="1" ht="72">
      <c r="A16" s="32"/>
      <c r="B16" s="32"/>
      <c r="C16" s="10" t="s">
        <v>69</v>
      </c>
      <c r="D16" s="10" t="s">
        <v>21</v>
      </c>
      <c r="E16" s="10" t="s">
        <v>22</v>
      </c>
      <c r="F16" s="16">
        <f>+'[1]Anualización'!$F$37</f>
        <v>2</v>
      </c>
      <c r="G16" s="52"/>
      <c r="H16" s="14"/>
      <c r="I16" s="14">
        <v>360000000</v>
      </c>
      <c r="J16" s="15" t="s">
        <v>111</v>
      </c>
      <c r="K16" s="14">
        <f t="shared" si="0"/>
        <v>360000000</v>
      </c>
      <c r="L16" s="14">
        <f t="shared" si="1"/>
        <v>360000000</v>
      </c>
      <c r="M16" s="32"/>
    </row>
    <row r="17" spans="1:13" s="3" customFormat="1" ht="36">
      <c r="A17" s="32"/>
      <c r="B17" s="32"/>
      <c r="C17" s="10" t="s">
        <v>70</v>
      </c>
      <c r="D17" s="10" t="s">
        <v>23</v>
      </c>
      <c r="E17" s="10" t="s">
        <v>24</v>
      </c>
      <c r="F17" s="16">
        <v>1</v>
      </c>
      <c r="G17" s="52"/>
      <c r="H17" s="14"/>
      <c r="I17" s="14">
        <v>300000000</v>
      </c>
      <c r="J17" s="15" t="s">
        <v>111</v>
      </c>
      <c r="K17" s="14">
        <f t="shared" si="0"/>
        <v>300000000</v>
      </c>
      <c r="L17" s="14">
        <f t="shared" si="1"/>
        <v>300000000</v>
      </c>
      <c r="M17" s="32"/>
    </row>
    <row r="18" spans="1:13" s="3" customFormat="1" ht="180">
      <c r="A18" s="32"/>
      <c r="B18" s="32"/>
      <c r="C18" s="10" t="s">
        <v>72</v>
      </c>
      <c r="D18" s="10" t="s">
        <v>25</v>
      </c>
      <c r="E18" s="10" t="s">
        <v>26</v>
      </c>
      <c r="F18" s="16">
        <f>+'[1]Anualización'!$F$39</f>
        <v>62.5625</v>
      </c>
      <c r="G18" s="52"/>
      <c r="H18" s="14"/>
      <c r="I18" s="14">
        <v>300000000</v>
      </c>
      <c r="J18" s="15"/>
      <c r="K18" s="14">
        <f t="shared" si="0"/>
        <v>300000000</v>
      </c>
      <c r="L18" s="14">
        <f t="shared" si="1"/>
        <v>300000000</v>
      </c>
      <c r="M18" s="32"/>
    </row>
    <row r="19" spans="1:13" s="3" customFormat="1" ht="36">
      <c r="A19" s="32"/>
      <c r="B19" s="32"/>
      <c r="C19" s="10" t="s">
        <v>73</v>
      </c>
      <c r="D19" s="10" t="s">
        <v>27</v>
      </c>
      <c r="E19" s="10" t="s">
        <v>28</v>
      </c>
      <c r="F19" s="16">
        <f>+'[1]Anualización'!$F$40</f>
        <v>0</v>
      </c>
      <c r="G19" s="52"/>
      <c r="H19" s="14"/>
      <c r="I19" s="14"/>
      <c r="J19" s="15"/>
      <c r="K19" s="14">
        <f t="shared" si="0"/>
        <v>0</v>
      </c>
      <c r="L19" s="14">
        <f t="shared" si="1"/>
        <v>0</v>
      </c>
      <c r="M19" s="32"/>
    </row>
    <row r="20" spans="1:13" s="3" customFormat="1" ht="60">
      <c r="A20" s="32"/>
      <c r="B20" s="32"/>
      <c r="C20" s="10" t="s">
        <v>74</v>
      </c>
      <c r="D20" s="10" t="s">
        <v>29</v>
      </c>
      <c r="E20" s="10" t="s">
        <v>30</v>
      </c>
      <c r="F20" s="16">
        <f>+'[1]Anualización'!$F$41</f>
        <v>30</v>
      </c>
      <c r="G20" s="52"/>
      <c r="H20" s="14">
        <v>190000000</v>
      </c>
      <c r="I20" s="14"/>
      <c r="J20" s="15"/>
      <c r="K20" s="14">
        <f t="shared" si="0"/>
        <v>190000000</v>
      </c>
      <c r="L20" s="14">
        <f t="shared" si="1"/>
        <v>190000000</v>
      </c>
      <c r="M20" s="32"/>
    </row>
    <row r="21" spans="1:13" s="3" customFormat="1" ht="60">
      <c r="A21" s="32"/>
      <c r="B21" s="32"/>
      <c r="C21" s="10" t="s">
        <v>75</v>
      </c>
      <c r="D21" s="10" t="s">
        <v>31</v>
      </c>
      <c r="E21" s="10" t="s">
        <v>32</v>
      </c>
      <c r="F21" s="16">
        <f>+'[1]Anualización'!$F$42</f>
        <v>3</v>
      </c>
      <c r="G21" s="52"/>
      <c r="H21" s="14"/>
      <c r="I21" s="14">
        <v>200000000</v>
      </c>
      <c r="J21" s="15"/>
      <c r="K21" s="14">
        <f t="shared" si="0"/>
        <v>200000000</v>
      </c>
      <c r="L21" s="14">
        <f t="shared" si="1"/>
        <v>200000000</v>
      </c>
      <c r="M21" s="32"/>
    </row>
    <row r="22" spans="1:13" s="3" customFormat="1" ht="48">
      <c r="A22" s="32"/>
      <c r="B22" s="32"/>
      <c r="C22" s="10" t="s">
        <v>82</v>
      </c>
      <c r="D22" s="10" t="s">
        <v>45</v>
      </c>
      <c r="E22" s="10" t="s">
        <v>46</v>
      </c>
      <c r="F22" s="16">
        <f>+'[1]Anualización'!$E$49</f>
        <v>1</v>
      </c>
      <c r="G22" s="52"/>
      <c r="H22" s="14">
        <v>5000000</v>
      </c>
      <c r="I22" s="14"/>
      <c r="J22" s="15"/>
      <c r="K22" s="14">
        <f t="shared" si="0"/>
        <v>5000000</v>
      </c>
      <c r="L22" s="14">
        <f t="shared" si="1"/>
        <v>5000000</v>
      </c>
      <c r="M22" s="32"/>
    </row>
    <row r="23" spans="1:13" s="3" customFormat="1" ht="36">
      <c r="A23" s="32"/>
      <c r="B23" s="32"/>
      <c r="C23" s="10" t="s">
        <v>83</v>
      </c>
      <c r="D23" s="10" t="s">
        <v>47</v>
      </c>
      <c r="E23" s="10" t="s">
        <v>48</v>
      </c>
      <c r="F23" s="16">
        <f>+'[1]Anualización'!$F$50</f>
        <v>500</v>
      </c>
      <c r="G23" s="52"/>
      <c r="H23" s="14">
        <v>5000000</v>
      </c>
      <c r="I23" s="14"/>
      <c r="J23" s="15"/>
      <c r="K23" s="14">
        <f t="shared" si="0"/>
        <v>5000000</v>
      </c>
      <c r="L23" s="14">
        <f t="shared" si="1"/>
        <v>5000000</v>
      </c>
      <c r="M23" s="32"/>
    </row>
    <row r="24" spans="1:13" s="3" customFormat="1" ht="60">
      <c r="A24" s="32"/>
      <c r="B24" s="32"/>
      <c r="C24" s="10" t="s">
        <v>84</v>
      </c>
      <c r="D24" s="10" t="s">
        <v>49</v>
      </c>
      <c r="E24" s="10" t="s">
        <v>50</v>
      </c>
      <c r="F24" s="16">
        <f>+'[1]Anualización'!$F$51</f>
        <v>1</v>
      </c>
      <c r="G24" s="52"/>
      <c r="H24" s="14"/>
      <c r="I24" s="14">
        <v>100000000</v>
      </c>
      <c r="J24" s="15"/>
      <c r="K24" s="14">
        <f t="shared" si="0"/>
        <v>100000000</v>
      </c>
      <c r="L24" s="14">
        <f t="shared" si="1"/>
        <v>100000000</v>
      </c>
      <c r="M24" s="32"/>
    </row>
    <row r="25" spans="1:13" s="3" customFormat="1" ht="60">
      <c r="A25" s="32"/>
      <c r="B25" s="32"/>
      <c r="C25" s="10" t="s">
        <v>85</v>
      </c>
      <c r="D25" s="10" t="s">
        <v>51</v>
      </c>
      <c r="E25" s="10" t="s">
        <v>52</v>
      </c>
      <c r="F25" s="16"/>
      <c r="G25" s="52"/>
      <c r="H25" s="14"/>
      <c r="I25" s="14"/>
      <c r="J25" s="15"/>
      <c r="K25" s="14">
        <f t="shared" si="0"/>
        <v>0</v>
      </c>
      <c r="L25" s="14">
        <f t="shared" si="1"/>
        <v>0</v>
      </c>
      <c r="M25" s="32"/>
    </row>
    <row r="26" spans="1:13" s="3" customFormat="1" ht="36">
      <c r="A26" s="32"/>
      <c r="B26" s="32"/>
      <c r="C26" s="10" t="s">
        <v>88</v>
      </c>
      <c r="D26" s="10" t="s">
        <v>57</v>
      </c>
      <c r="E26" s="10" t="s">
        <v>58</v>
      </c>
      <c r="F26" s="16"/>
      <c r="G26" s="53"/>
      <c r="H26" s="14"/>
      <c r="I26" s="14"/>
      <c r="J26" s="15"/>
      <c r="K26" s="14">
        <f t="shared" si="0"/>
        <v>0</v>
      </c>
      <c r="L26" s="14">
        <f t="shared" si="1"/>
        <v>0</v>
      </c>
      <c r="M26" s="32"/>
    </row>
    <row r="27" spans="1:13" s="3" customFormat="1" ht="24">
      <c r="A27" s="32"/>
      <c r="B27" s="32"/>
      <c r="C27" s="26" t="s">
        <v>64</v>
      </c>
      <c r="D27" s="26" t="s">
        <v>7</v>
      </c>
      <c r="E27" s="10" t="s">
        <v>8</v>
      </c>
      <c r="F27" s="16">
        <f>+'[1]Anualización'!$F$28</f>
        <v>30000</v>
      </c>
      <c r="G27" s="51" t="s">
        <v>115</v>
      </c>
      <c r="H27" s="14">
        <v>208000000</v>
      </c>
      <c r="I27" s="14"/>
      <c r="J27" s="15"/>
      <c r="K27" s="14">
        <f t="shared" si="0"/>
        <v>208000000</v>
      </c>
      <c r="L27" s="14">
        <f t="shared" si="1"/>
        <v>208000000</v>
      </c>
      <c r="M27" s="32"/>
    </row>
    <row r="28" spans="1:13" s="3" customFormat="1" ht="14.25">
      <c r="A28" s="32"/>
      <c r="B28" s="32"/>
      <c r="C28" s="27"/>
      <c r="D28" s="27"/>
      <c r="E28" s="10" t="s">
        <v>9</v>
      </c>
      <c r="F28" s="16">
        <f>+'[1]Anualización'!$F$29</f>
        <v>466</v>
      </c>
      <c r="G28" s="52"/>
      <c r="H28" s="14">
        <v>65000000</v>
      </c>
      <c r="I28" s="14"/>
      <c r="J28" s="15"/>
      <c r="K28" s="14">
        <f t="shared" si="0"/>
        <v>65000000</v>
      </c>
      <c r="L28" s="14">
        <f t="shared" si="1"/>
        <v>65000000</v>
      </c>
      <c r="M28" s="32"/>
    </row>
    <row r="29" spans="1:13" s="3" customFormat="1" ht="14.25">
      <c r="A29" s="32"/>
      <c r="B29" s="32"/>
      <c r="C29" s="28"/>
      <c r="D29" s="28"/>
      <c r="E29" s="10" t="s">
        <v>10</v>
      </c>
      <c r="F29" s="16">
        <f>+'[1]Anualización'!$F$30</f>
        <v>0</v>
      </c>
      <c r="G29" s="53"/>
      <c r="H29" s="14"/>
      <c r="I29" s="14"/>
      <c r="J29" s="15"/>
      <c r="K29" s="14">
        <f t="shared" si="0"/>
        <v>0</v>
      </c>
      <c r="L29" s="14">
        <f t="shared" si="1"/>
        <v>0</v>
      </c>
      <c r="M29" s="33"/>
    </row>
    <row r="30" spans="1:13" s="3" customFormat="1" ht="120">
      <c r="A30" s="32"/>
      <c r="B30" s="32"/>
      <c r="C30" s="20" t="s">
        <v>71</v>
      </c>
      <c r="D30" s="20" t="s">
        <v>91</v>
      </c>
      <c r="E30" s="20" t="s">
        <v>92</v>
      </c>
      <c r="F30" s="21"/>
      <c r="G30" s="55" t="s">
        <v>119</v>
      </c>
      <c r="H30" s="48">
        <v>16000000000</v>
      </c>
      <c r="I30" s="48">
        <f>70236000000-30000000000-2500000000</f>
        <v>37736000000</v>
      </c>
      <c r="J30" s="48"/>
      <c r="K30" s="48">
        <f t="shared" si="0"/>
        <v>53736000000</v>
      </c>
      <c r="L30" s="48">
        <f t="shared" si="1"/>
        <v>53736000000</v>
      </c>
      <c r="M30" s="31" t="s">
        <v>120</v>
      </c>
    </row>
    <row r="31" spans="1:13" s="3" customFormat="1" ht="72">
      <c r="A31" s="32"/>
      <c r="B31" s="32"/>
      <c r="C31" s="20" t="s">
        <v>76</v>
      </c>
      <c r="D31" s="20" t="s">
        <v>33</v>
      </c>
      <c r="E31" s="20" t="s">
        <v>34</v>
      </c>
      <c r="F31" s="21"/>
      <c r="G31" s="56"/>
      <c r="H31" s="49"/>
      <c r="I31" s="49"/>
      <c r="J31" s="49"/>
      <c r="K31" s="49">
        <f t="shared" si="0"/>
        <v>0</v>
      </c>
      <c r="L31" s="49">
        <f t="shared" si="1"/>
        <v>0</v>
      </c>
      <c r="M31" s="32"/>
    </row>
    <row r="32" spans="1:13" s="3" customFormat="1" ht="60">
      <c r="A32" s="32"/>
      <c r="B32" s="32"/>
      <c r="C32" s="20" t="s">
        <v>77</v>
      </c>
      <c r="D32" s="20" t="s">
        <v>35</v>
      </c>
      <c r="E32" s="20" t="s">
        <v>36</v>
      </c>
      <c r="F32" s="21"/>
      <c r="G32" s="56"/>
      <c r="H32" s="49"/>
      <c r="I32" s="49"/>
      <c r="J32" s="49"/>
      <c r="K32" s="49">
        <f t="shared" si="0"/>
        <v>0</v>
      </c>
      <c r="L32" s="49">
        <f t="shared" si="1"/>
        <v>0</v>
      </c>
      <c r="M32" s="32"/>
    </row>
    <row r="33" spans="1:13" s="3" customFormat="1" ht="72">
      <c r="A33" s="32"/>
      <c r="B33" s="32"/>
      <c r="C33" s="20" t="s">
        <v>78</v>
      </c>
      <c r="D33" s="20" t="s">
        <v>37</v>
      </c>
      <c r="E33" s="20" t="s">
        <v>38</v>
      </c>
      <c r="F33" s="21"/>
      <c r="G33" s="56"/>
      <c r="H33" s="49"/>
      <c r="I33" s="49"/>
      <c r="J33" s="49"/>
      <c r="K33" s="49">
        <f t="shared" si="0"/>
        <v>0</v>
      </c>
      <c r="L33" s="49">
        <f t="shared" si="1"/>
        <v>0</v>
      </c>
      <c r="M33" s="32"/>
    </row>
    <row r="34" spans="1:13" s="3" customFormat="1" ht="72">
      <c r="A34" s="32"/>
      <c r="B34" s="32"/>
      <c r="C34" s="20" t="s">
        <v>79</v>
      </c>
      <c r="D34" s="20" t="s">
        <v>39</v>
      </c>
      <c r="E34" s="20" t="s">
        <v>40</v>
      </c>
      <c r="F34" s="21"/>
      <c r="G34" s="56"/>
      <c r="H34" s="49"/>
      <c r="I34" s="49"/>
      <c r="J34" s="49"/>
      <c r="K34" s="49">
        <f t="shared" si="0"/>
        <v>0</v>
      </c>
      <c r="L34" s="49">
        <f t="shared" si="1"/>
        <v>0</v>
      </c>
      <c r="M34" s="32"/>
    </row>
    <row r="35" spans="1:13" s="3" customFormat="1" ht="36">
      <c r="A35" s="32"/>
      <c r="B35" s="32"/>
      <c r="C35" s="20" t="s">
        <v>80</v>
      </c>
      <c r="D35" s="20" t="s">
        <v>41</v>
      </c>
      <c r="E35" s="20" t="s">
        <v>42</v>
      </c>
      <c r="F35" s="21"/>
      <c r="G35" s="56"/>
      <c r="H35" s="49"/>
      <c r="I35" s="49"/>
      <c r="J35" s="49"/>
      <c r="K35" s="49">
        <f t="shared" si="0"/>
        <v>0</v>
      </c>
      <c r="L35" s="49">
        <f t="shared" si="1"/>
        <v>0</v>
      </c>
      <c r="M35" s="32"/>
    </row>
    <row r="36" spans="1:13" s="3" customFormat="1" ht="72">
      <c r="A36" s="32"/>
      <c r="B36" s="32"/>
      <c r="C36" s="20" t="s">
        <v>81</v>
      </c>
      <c r="D36" s="20" t="s">
        <v>43</v>
      </c>
      <c r="E36" s="20" t="s">
        <v>44</v>
      </c>
      <c r="F36" s="21"/>
      <c r="G36" s="56"/>
      <c r="H36" s="49"/>
      <c r="I36" s="49"/>
      <c r="J36" s="49" t="s">
        <v>114</v>
      </c>
      <c r="K36" s="49">
        <f t="shared" si="0"/>
        <v>0</v>
      </c>
      <c r="L36" s="49">
        <f t="shared" si="1"/>
        <v>0</v>
      </c>
      <c r="M36" s="32"/>
    </row>
    <row r="37" spans="1:13" s="3" customFormat="1" ht="84">
      <c r="A37" s="32"/>
      <c r="B37" s="32"/>
      <c r="C37" s="20" t="s">
        <v>86</v>
      </c>
      <c r="D37" s="20" t="s">
        <v>53</v>
      </c>
      <c r="E37" s="20" t="s">
        <v>54</v>
      </c>
      <c r="F37" s="21"/>
      <c r="G37" s="56"/>
      <c r="H37" s="49"/>
      <c r="I37" s="49"/>
      <c r="J37" s="49"/>
      <c r="K37" s="49">
        <f t="shared" si="0"/>
        <v>0</v>
      </c>
      <c r="L37" s="49">
        <f t="shared" si="1"/>
        <v>0</v>
      </c>
      <c r="M37" s="32"/>
    </row>
    <row r="38" spans="1:13" s="3" customFormat="1" ht="48">
      <c r="A38" s="32"/>
      <c r="B38" s="32"/>
      <c r="C38" s="20" t="s">
        <v>87</v>
      </c>
      <c r="D38" s="20" t="s">
        <v>55</v>
      </c>
      <c r="E38" s="20" t="s">
        <v>56</v>
      </c>
      <c r="F38" s="21"/>
      <c r="G38" s="57"/>
      <c r="H38" s="50"/>
      <c r="I38" s="50"/>
      <c r="J38" s="50"/>
      <c r="K38" s="50">
        <f t="shared" si="0"/>
        <v>0</v>
      </c>
      <c r="L38" s="50">
        <f t="shared" si="1"/>
        <v>0</v>
      </c>
      <c r="M38" s="33"/>
    </row>
    <row r="39" spans="1:13" s="3" customFormat="1" ht="60">
      <c r="A39" s="32"/>
      <c r="B39" s="32"/>
      <c r="C39" s="10" t="s">
        <v>89</v>
      </c>
      <c r="D39" s="10" t="s">
        <v>59</v>
      </c>
      <c r="E39" s="10" t="s">
        <v>60</v>
      </c>
      <c r="F39" s="16">
        <v>1</v>
      </c>
      <c r="G39" s="51" t="s">
        <v>116</v>
      </c>
      <c r="H39" s="14">
        <v>10000000</v>
      </c>
      <c r="I39" s="14"/>
      <c r="J39" s="15"/>
      <c r="K39" s="14">
        <f t="shared" si="0"/>
        <v>10000000</v>
      </c>
      <c r="L39" s="14">
        <f t="shared" si="1"/>
        <v>10000000</v>
      </c>
      <c r="M39" s="31" t="s">
        <v>121</v>
      </c>
    </row>
    <row r="40" spans="1:13" s="3" customFormat="1" ht="72.75" thickBot="1">
      <c r="A40" s="33"/>
      <c r="B40" s="33"/>
      <c r="C40" s="10" t="s">
        <v>90</v>
      </c>
      <c r="D40" s="10" t="s">
        <v>61</v>
      </c>
      <c r="E40" s="10" t="s">
        <v>62</v>
      </c>
      <c r="F40" s="16">
        <v>1</v>
      </c>
      <c r="G40" s="54"/>
      <c r="H40" s="14">
        <v>30000000</v>
      </c>
      <c r="I40" s="14"/>
      <c r="J40" s="15"/>
      <c r="K40" s="14">
        <f t="shared" si="0"/>
        <v>30000000</v>
      </c>
      <c r="L40" s="14">
        <f t="shared" si="1"/>
        <v>30000000</v>
      </c>
      <c r="M40" s="60"/>
    </row>
    <row r="41" spans="1:13" s="24" customFormat="1" ht="16.5" thickBot="1">
      <c r="A41" s="61" t="s">
        <v>112</v>
      </c>
      <c r="B41" s="62"/>
      <c r="C41" s="62"/>
      <c r="D41" s="62"/>
      <c r="E41" s="62"/>
      <c r="F41" s="62"/>
      <c r="G41" s="63"/>
      <c r="H41" s="22">
        <f>SUM(H8:H40)</f>
        <v>17000000000</v>
      </c>
      <c r="I41" s="22">
        <f>SUM(I8:I40)</f>
        <v>40000000000</v>
      </c>
      <c r="J41" s="22">
        <f>SUM(J8:J40)</f>
        <v>0</v>
      </c>
      <c r="K41" s="22">
        <f>SUM(K8:K40)</f>
        <v>57000000000</v>
      </c>
      <c r="L41" s="22">
        <f>SUM(L8:L40)</f>
        <v>57000000000</v>
      </c>
      <c r="M41" s="23"/>
    </row>
    <row r="42" spans="1:13" s="11" customFormat="1" ht="15.75">
      <c r="A42" s="17"/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8"/>
      <c r="M42" s="19"/>
    </row>
    <row r="43" spans="1:5" ht="15" customHeight="1">
      <c r="A43" s="34" t="s">
        <v>96</v>
      </c>
      <c r="B43" s="34"/>
      <c r="C43" s="34"/>
      <c r="D43" s="34"/>
      <c r="E43" s="5"/>
    </row>
    <row r="44" spans="1:4" ht="15.75" customHeight="1">
      <c r="A44" s="58" t="s">
        <v>117</v>
      </c>
      <c r="B44" s="58"/>
      <c r="C44" s="58"/>
      <c r="D44" s="58"/>
    </row>
    <row r="45" spans="1:5" ht="15.75" customHeight="1">
      <c r="A45" s="59" t="s">
        <v>118</v>
      </c>
      <c r="B45" s="59"/>
      <c r="C45" s="59"/>
      <c r="D45" s="59"/>
      <c r="E45" s="6"/>
    </row>
    <row r="46" ht="12">
      <c r="D46" s="5"/>
    </row>
    <row r="47" ht="12">
      <c r="D47" s="5"/>
    </row>
  </sheetData>
  <sheetProtection/>
  <mergeCells count="39">
    <mergeCell ref="A44:D44"/>
    <mergeCell ref="A45:D45"/>
    <mergeCell ref="M30:M38"/>
    <mergeCell ref="M39:M40"/>
    <mergeCell ref="H30:H38"/>
    <mergeCell ref="A41:G41"/>
    <mergeCell ref="M8:M29"/>
    <mergeCell ref="A43:D43"/>
    <mergeCell ref="I30:I38"/>
    <mergeCell ref="J30:J38"/>
    <mergeCell ref="K30:K38"/>
    <mergeCell ref="L30:L38"/>
    <mergeCell ref="G8:G26"/>
    <mergeCell ref="G39:G40"/>
    <mergeCell ref="G27:G29"/>
    <mergeCell ref="G30:G38"/>
    <mergeCell ref="M5:M7"/>
    <mergeCell ref="H6:H7"/>
    <mergeCell ref="I6:J6"/>
    <mergeCell ref="K6:K7"/>
    <mergeCell ref="L5:L7"/>
    <mergeCell ref="H5:K5"/>
    <mergeCell ref="A1:D1"/>
    <mergeCell ref="B5:B7"/>
    <mergeCell ref="A5:A7"/>
    <mergeCell ref="C5:C7"/>
    <mergeCell ref="A2:D2"/>
    <mergeCell ref="A3:D3"/>
    <mergeCell ref="D5:E6"/>
    <mergeCell ref="A8:A40"/>
    <mergeCell ref="B8:B40"/>
    <mergeCell ref="D10:D12"/>
    <mergeCell ref="C27:C29"/>
    <mergeCell ref="D27:D29"/>
    <mergeCell ref="G5:G7"/>
    <mergeCell ref="C10:C12"/>
    <mergeCell ref="F5:F7"/>
    <mergeCell ref="D8:D9"/>
    <mergeCell ref="C8:C9"/>
  </mergeCells>
  <printOptions horizontalCentered="1"/>
  <pageMargins left="0.35433070866141736" right="0.1968503937007874" top="0.5905511811023623" bottom="0.31496062992125984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planeacion04</cp:lastModifiedBy>
  <cp:lastPrinted>2008-11-25T14:42:54Z</cp:lastPrinted>
  <dcterms:created xsi:type="dcterms:W3CDTF">2005-09-30T21:17:52Z</dcterms:created>
  <dcterms:modified xsi:type="dcterms:W3CDTF">2009-03-04T15:47:31Z</dcterms:modified>
  <cp:category/>
  <cp:version/>
  <cp:contentType/>
  <cp:contentStatus/>
</cp:coreProperties>
</file>