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16" activeTab="0"/>
  </bookViews>
  <sheets>
    <sheet name="EJE 2 (2)" sheetId="1" r:id="rId1"/>
    <sheet name="EJE 2" sheetId="2" r:id="rId2"/>
    <sheet name="EJE 3" sheetId="3" r:id="rId3"/>
    <sheet name="EJE 4" sheetId="4" r:id="rId4"/>
    <sheet name="EJE 5" sheetId="5" r:id="rId5"/>
    <sheet name="EJE 6" sheetId="6" r:id="rId6"/>
  </sheets>
  <definedNames/>
  <calcPr fullCalcOnLoad="1"/>
</workbook>
</file>

<file path=xl/sharedStrings.xml><?xml version="1.0" encoding="utf-8"?>
<sst xmlns="http://schemas.openxmlformats.org/spreadsheetml/2006/main" count="1274" uniqueCount="177">
  <si>
    <t>Incremento de la velocidad promedio en el centro de la ciudad.</t>
  </si>
  <si>
    <t>Incremento de la velocidad promedio en la periferia de la ciudad.</t>
  </si>
  <si>
    <t>Incremento del índice de pasajeros transportados  en vehículos de transporte público.</t>
  </si>
  <si>
    <t>PROGRAMA ESPACIO PUBLICO</t>
  </si>
  <si>
    <t xml:space="preserve">Recuperación de espacio público </t>
  </si>
  <si>
    <t xml:space="preserve">Evaluación de la posible dotación concertada de nuevo mobiliario urbano vendedores estacionarios ubicados en el espacio público. </t>
  </si>
  <si>
    <t>Generación de nuevo espacio público.</t>
  </si>
  <si>
    <t>Reubicación concertada de vendedores estacionarios que ocupan espacio público.</t>
  </si>
  <si>
    <t>Protección y control del espacio público.</t>
  </si>
  <si>
    <t xml:space="preserve">Mantenimiento y mejoramiento a conjuntos monumentales de plazas y plazoletas. </t>
  </si>
  <si>
    <t>Creación y consolidación de redes comunales para apoyar el buen uso del espacio público.</t>
  </si>
  <si>
    <t>Realización de campañas de sensibilización y concientización para el adecuado uso del espacio público.</t>
  </si>
  <si>
    <t>Gestión para la vinculación de vendedores reubicadados a Banca de Oportunidades o a Banca formal para financiar proyectos productivos sostenibles.</t>
  </si>
  <si>
    <t>Creación del Fondo de Apoyo Productivo para los vendedores reubicados en los centros de ventas populares</t>
  </si>
  <si>
    <t>PROGRAMA  ORDENAMIENTO TERRITORIAL</t>
  </si>
  <si>
    <t>Actualización y ajuste concertado de los contenidos y normas del Plan de Ordenamiento Territorial que permita un uso planificado y eficiente del suelo.</t>
  </si>
  <si>
    <t>Formulación e implementación participativa y concertada de los planes maestros de equipamiento urbano, espacio público y movilidad.</t>
  </si>
  <si>
    <t xml:space="preserve">Avanzar en la formulación e implementación participativa y concertada de normas e instrumentos del componente urbano del modelo de ordenamiento adoptado por el Municipio – Planes parciales </t>
  </si>
  <si>
    <t>Formulación e implementación participativa y concertada de normas e instrumentos del componente rural- unidades de planificación rural</t>
  </si>
  <si>
    <t>Legalización de asentamientos subnormales.</t>
  </si>
  <si>
    <t>Continuación del proceso de renovación y revitalización urbana, iniciado con la construcción de la Plaza del Carnaval.</t>
  </si>
  <si>
    <t>Mejoramiento, organización y unificación  de la nomenclatura vial y residencial urbana y rural</t>
  </si>
  <si>
    <t>EJE ESTRATEGICO EQUIDAD Y HUMANIDAD</t>
  </si>
  <si>
    <t>PROGRAMA DE EJECUCIÓN.</t>
  </si>
  <si>
    <t>EJE ESTRATEGICO AMBIENTE, SERVICIOS PUBLICOS Y GESTION DEL RIESGO</t>
  </si>
  <si>
    <t>PROGRAMA  AGUA Y SANEAMIENTO BASICO PARA EL CAMPO</t>
  </si>
  <si>
    <t>Formulación e implementación del plan municipal de agua potable y saneamiento básico para el sector rural.</t>
  </si>
  <si>
    <t>Construcción, optimización, mejoramiento de acueductos rurales y suburbanos.</t>
  </si>
  <si>
    <t xml:space="preserve">Construcción, optimización, mejoramiento de alcantarillados en cabeceras corregimentales y sector suburbano </t>
  </si>
  <si>
    <t>Implementación de sistemas sépticos individuales y/o colectivos para el sector rural.</t>
  </si>
  <si>
    <t>Implementación de sistemas  de desinfección para acueductos rurales y suburbanos</t>
  </si>
  <si>
    <t>Sensibilización a la comunidad usuaria de los acueductos, en el uso racional del recurso hídrico para consumo humano</t>
  </si>
  <si>
    <t>Fortalecimiento de organizaciones comunitarias para que administren con criterios técnicos y con sostenibilidad financiera los servicios públicos de agua potable y saneamiento básico.</t>
  </si>
  <si>
    <t xml:space="preserve">Construcción del acueducto multiveredal de Santa Bárbara </t>
  </si>
  <si>
    <t>Construcción de una planta para el tratamiento de  aguas residuales en la cabecera corregimental de El Encano que se depositan en la Laguna de la Cocha.</t>
  </si>
  <si>
    <t>PROGRAMA  ALCANTARILLADO  URBANO</t>
  </si>
  <si>
    <t>ASIGNACION 2008</t>
  </si>
  <si>
    <t>RESPONSABLE</t>
  </si>
  <si>
    <t>Secretaría de Agricultura y Desarrollo Económico</t>
  </si>
  <si>
    <t>Secretaría de Talento Humano y Apoyo Logístico.</t>
  </si>
  <si>
    <t>Despacho del Señor Alcalde.</t>
  </si>
  <si>
    <t>Dirección de Plazas de Mercado.</t>
  </si>
  <si>
    <t>Departamento Administrativo de Infraestructura Municipal.</t>
  </si>
  <si>
    <t>Departamento Administrativo de Infraestructura Municipal - INVAP</t>
  </si>
  <si>
    <t>Secretaría de Movilidad - Departamento de Tránsito y Transporte del Municipio.</t>
  </si>
  <si>
    <t>Secretaría de Tránsito y Transporte.</t>
  </si>
  <si>
    <t>Dirección de Espacio Público - Departamento Administrativo de Planeación.</t>
  </si>
  <si>
    <t>Departamento Administrativo de Planeación.</t>
  </si>
  <si>
    <t>INVIPASTO</t>
  </si>
  <si>
    <t>Secretaría de Gestión y Saneamiento Ambiental.</t>
  </si>
  <si>
    <t>EMPOPASTO.</t>
  </si>
  <si>
    <t>Departamento Administrativo de Infraestructura.</t>
  </si>
  <si>
    <t>SEPAL</t>
  </si>
  <si>
    <t xml:space="preserve">Reducción del número de descargas directas de aguas residuales efectuadas al río Pasto. </t>
  </si>
  <si>
    <t>Cosntrucción, rehabilitación y/o reposición de redes de alcantarillado.</t>
  </si>
  <si>
    <t>Ampliación de cobertura del servicio de alcantarillado urbano.</t>
  </si>
  <si>
    <t>Realización de estudios de preinversión para la construcción de la planta de tratamiento de aguas residuales del sector urbano.</t>
  </si>
  <si>
    <t>PROGRAMA CIUDAD Y AGUA</t>
  </si>
  <si>
    <t xml:space="preserve">Ampliación de la oferta de agua tratada disponible para el servicio de acueducto urbano. </t>
  </si>
  <si>
    <t>Ejecución del proyecto de aprovechamiento de la quebrada Las Piedras.</t>
  </si>
  <si>
    <t>Reducción del índice de agua no contabilizada en el sistema de acueducto urbano</t>
  </si>
  <si>
    <t>Realización de estudios para identificar nuevas fuentes de abastecimiento de agua para consumo humano que satisfaga la demanda en el sector urbano a mediano y largo plazo</t>
  </si>
  <si>
    <t>Ampliación de cobertura del servicio de acudeucto urbano.</t>
  </si>
  <si>
    <t>Cosntrucción, rehabilitación y/o reposición de redes de acueducto.</t>
  </si>
  <si>
    <t>Mejoramiento en la calidad de los parámetros físicos,  químicos y bacteriológicos del agua para consumo humano.</t>
  </si>
  <si>
    <t>FONDO DE SOLIDARIDAD Y REDISTRIBUCION DEL INGRESOS</t>
  </si>
  <si>
    <t>Otorgamiento de subsidios a las tarifas de los servicios públicos domiciliarios de agua potable, alcantarillado y aseo, de conformidad a lo estipulado en la norma y de acuerdo a la capacidad económica del Municipio.</t>
  </si>
  <si>
    <t>PROGRAMA  ELECTRIFICACION RURAL</t>
  </si>
  <si>
    <t>Vinculación de nuevas familias al servicio de energía eléctrica.</t>
  </si>
  <si>
    <t>Construcción de nuevas redes de energía eléctrica.</t>
  </si>
  <si>
    <t>Mejoramiento de las redes de energía eléctrica.</t>
  </si>
  <si>
    <t>Gestión para consecución de fuentes alternativas de suministro de energía para las veredas lejanas de los corregimientos en el municipio de pasto.</t>
  </si>
  <si>
    <t>Iluminación adecuada de  polideportivos rurales. concertada con la comunidad.</t>
  </si>
  <si>
    <t>PROGRAMA  ALUMBRADO PUBLICO</t>
  </si>
  <si>
    <t>Reposición de luminarias obsoletas del sistema de alumbrado público.</t>
  </si>
  <si>
    <t>Expansión o ampliación de cobertura del sistema de alumbrado público.</t>
  </si>
  <si>
    <t>Mantenimiento preventivo y correctivo del sistema de  alumbrado público.</t>
  </si>
  <si>
    <t>Diseño, producción y montaje del proyecto de alumbrado navideño 2008, altamente renovado</t>
  </si>
  <si>
    <t>Formulación e implementación de un proyecto de generación y comercialización de energía</t>
  </si>
  <si>
    <t>Mejoramiento del alumbrado público en parques, plazoletas, polideportivos y monumentos del Municipio.</t>
  </si>
  <si>
    <t>Recuperación de la hidroeléctrica río Bobo para el Municipio de Pasto.</t>
  </si>
  <si>
    <t>EJE ESTRATEGICO CULTURA Y DEPORTE</t>
  </si>
  <si>
    <t>Mejoramiento de la unidad deportiva, recreativa y cultural de Catambuco</t>
  </si>
  <si>
    <t>Mantenimiento, mejoramiento y/o construcción de escenarios deportivos rurales.</t>
  </si>
  <si>
    <t>Mantenimiento, mejoramiento y/o construcción de escenarios deportivos urbanos</t>
  </si>
  <si>
    <t>Construcción, dotación y terminación de escenarios deportivos, recreativos y ambientales de cobertura comunal</t>
  </si>
  <si>
    <t>Mejoramiento de la unidad deportiva y recreativa UDRA de Obonuco.</t>
  </si>
  <si>
    <t>PROGRAMA INFRAESTRUCTURA PARA EL DEPORTE Y LA RECREACION</t>
  </si>
  <si>
    <t>PROGRAMA VIVIENDA SOCIAL</t>
  </si>
  <si>
    <t xml:space="preserve">Mejoramiento de vivienda social en el sector rural. </t>
  </si>
  <si>
    <t>Mejoramiento de vivienda social para población desplazada</t>
  </si>
  <si>
    <t>Mejoramiento de vivienda social en el sector urbano.</t>
  </si>
  <si>
    <t>Construcción de vivienda social en el sector rural, con garantía de servicios públicos domiciliarios, equipamiento y urbanismo.</t>
  </si>
  <si>
    <t>Construcción de vivienda social en el sector urbano, con garantía de servicios públicos domiciliarios, equipamiento y urbanismo.</t>
  </si>
  <si>
    <t>Construcción de viviendas sociales para población desplazada y en proceso de reinserción y /o reintegración.</t>
  </si>
  <si>
    <t>Mejoramiento urbanístico de asentamientos subnormales.</t>
  </si>
  <si>
    <t>Implementación del Banco de Materiales</t>
  </si>
  <si>
    <t>Implementación Banco de tierras.</t>
  </si>
  <si>
    <t>TOTAL</t>
  </si>
  <si>
    <t>PROGRAMA DE EJECUCION</t>
  </si>
  <si>
    <t>ASIGNACION 2009</t>
  </si>
  <si>
    <t>ASIGNACION 2010</t>
  </si>
  <si>
    <t>ASIGNACION 2011</t>
  </si>
  <si>
    <t>T  O  T  A  L</t>
  </si>
  <si>
    <t>EJE ESTRATEGICO COMPETITIVIDAD Y PRODUCTIVIDAD</t>
  </si>
  <si>
    <t xml:space="preserve">Gestión para la construcción de equipamientos estratégicos como: Terminal Mixto de transporte, Central de Abastos, Parque Industrial, Tecnológico y Comercial, Instituto de Artes y Tecnologías, Escuela de Artes y Oficios, Recinto de Ferias y Exposiciones, </t>
  </si>
  <si>
    <t>Evaluación para la construcción por concesión de la sede administrativa municipal en el contorno de la Plaza de Carnaval</t>
  </si>
  <si>
    <t>Realización de estudios para la construcción de un nuevo terminal de pasajeros</t>
  </si>
  <si>
    <t>Gestión para buscar solución a la problemática del aeropuerto Antonio Nariño generada por su inadecuada ubicación</t>
  </si>
  <si>
    <t>Apoyo a la gestión interinstitucional para la adecuación e implementación de  Telecentros que permitan el acceso libre y gratuito a Internet.</t>
  </si>
  <si>
    <t>Desarrollo de proyectos de adecuación o construcción de infraestructura física de plazas de mercado.</t>
  </si>
  <si>
    <t>PROGRAMA  EQUIPAMIENTO MUNICIPAL</t>
  </si>
  <si>
    <t>PROYECTOS</t>
  </si>
  <si>
    <t>EJE ESTRATEGICO ESPACIO PUBLICO, ORDENAMIENTO TERRITORIAL Y MOVILIDAD</t>
  </si>
  <si>
    <t>PROGRAMA  VIAS PARA LA MOVILIDAD Y ACCESIBILIDAD RURAL</t>
  </si>
  <si>
    <t>Realización de mingas comunitarias para el mantenimiento vial.</t>
  </si>
  <si>
    <t>Mantenimiento permanente de vías rurales.</t>
  </si>
  <si>
    <t>Construcción y mantenimiento de puentes y  obras de arte en el sector rural.</t>
  </si>
  <si>
    <t>Construcción, recuperación y mantenimiento de senderos ecológicos y caminos históricos rurales con énfasis en la interconexión corregimental.</t>
  </si>
  <si>
    <t>Habilitación y ampliación de caminos para el tránsito vehicular.</t>
  </si>
  <si>
    <t>Pavimentación de vías, con prioridad en los accesos a las cabeceras corregimentales.</t>
  </si>
  <si>
    <t>Construcción de muelles en la laguna de La Cocha.</t>
  </si>
  <si>
    <t>Implementación y fortalecimiento de microempresas de mantenimiento vial rural.</t>
  </si>
  <si>
    <t>Construcción, mantenimiento y mejoramiento de andenes en las cabeceras y centros poblados rurales</t>
  </si>
  <si>
    <t>PROGRAMA DE EJECUCION.</t>
  </si>
  <si>
    <t>Pavimentación en concreto rígido, asfáltico y adoquín de vías urbanas existentes.</t>
  </si>
  <si>
    <t>Mantenimiento y rehabilitación de vías principales, barriales y peatonales en el sector urbano.</t>
  </si>
  <si>
    <t xml:space="preserve">Construcción y mantenimiento de espacio público en andenes, zonas verdes, plazoletas y ciclo rutas. </t>
  </si>
  <si>
    <t>PROGRAMA  VIAS PARA LA MOVILIDAD Y ACCESIBILIDAD URBANA</t>
  </si>
  <si>
    <t>Pavimentación y apertura de nuevas vías.</t>
  </si>
  <si>
    <t>Construcción de puentes vehiculares a nivel.</t>
  </si>
  <si>
    <t>Construcción de intersecciones.</t>
  </si>
  <si>
    <t>PROGRAMA VIAS ESTRATEGICAS PARA EL MUNICIPIO</t>
  </si>
  <si>
    <t>Gestión para el mejoramiento de la avenida Panamericana en su trayecto urbano.</t>
  </si>
  <si>
    <t>Gestión para la construcción de la variante Pasto – El Encano – Santiago - San Francisco – Mocoa.</t>
  </si>
  <si>
    <t>Gestión y seguimiento para la construcción de la vía oriental en su paso nacional por Pasto (doble calzada- perimetral), que incluya doble calzada Pasto - Chachagüí y Túnel de Aranda – Daza y su articulación con la malla vial urbana.</t>
  </si>
  <si>
    <t>PROGRAMA SISTEMA ESTRATEGICO DE TRANSPORTE PUBLICO COLECTIVO</t>
  </si>
  <si>
    <t>Implementación de un sistema de semaforización, incluida la central de control.</t>
  </si>
  <si>
    <t xml:space="preserve">Implementación del sistema estratégico de transporte público colectivo de pasajeros  que optimice las rutas de transporte público colectivo. </t>
  </si>
  <si>
    <t>Construcción de una central de gestión de operación de transporte público colectivo.</t>
  </si>
  <si>
    <t>Integración del transporte colectivo rural a los corredores de rutas estratégicos del sistema</t>
  </si>
  <si>
    <t>Implementación del modelo de administración para el manejo del transporte colectivo de la ciudad</t>
  </si>
  <si>
    <t>Implementación del sistema de caja única y recaudo unificado para el nuevo sistema de transporte y manejo de los ingresos.</t>
  </si>
  <si>
    <t>Implementación de un sistema de pago por tarjeta electrónica</t>
  </si>
  <si>
    <t>Diseño, adecuación y construcción de la infraestructura vial vehicular y peatonal sobre corredores estratégicos necesaria para el funcionamiento del Sistema Estratégico de Transporte Público Colectivo, incluida la infraestructura de servicios públicos domiciliarios y las acciones de manejo ambiental.</t>
  </si>
  <si>
    <t>Construcción de terminales de ruta de corredores estratégicos.</t>
  </si>
  <si>
    <t>Construcción del equipamiento urbano para el sistema de transporte público colectivo.</t>
  </si>
  <si>
    <t>Construcción de estaciones para el acceso al Sistema Estratégico de Transporte Colectivo.</t>
  </si>
  <si>
    <t>Implementación de un plan de manejo de carga en el perímetro urbano del municipio.</t>
  </si>
  <si>
    <t>Reglamentación del estacionamiento para vehículos particulares.</t>
  </si>
  <si>
    <t>Implementación de una política para la prestación del servicio de transporte público individual de pasajeros.</t>
  </si>
  <si>
    <t>Reglamentación y determinación de sectores para estacionamiento en vía pública</t>
  </si>
  <si>
    <t>Conservación del Centro Histórico de la ciudad.</t>
  </si>
  <si>
    <t xml:space="preserve">Demarcación, señalización e información electrónica de tránsito y transporte en el municipio. </t>
  </si>
  <si>
    <t>Evaluación y gestión para  el establecimiento de tarifas diferenciales dentro del sistema de recaudo unificado del transporte público colectivo para el adulto mayor y la población escolarizada  y/o  en edad escolar.</t>
  </si>
  <si>
    <t>Ampliación del corredor estratégico de la carrera 27 entre las calles 4 y calle 24 vías existentes.</t>
  </si>
  <si>
    <t>Ampliación del corredor estratégico de la calle 16 entre carrera 27 hasta carrera 43.</t>
  </si>
  <si>
    <t>Ampliación y mejoramiento corredor estratégico de la Carrera 22/Av. Panamericana (Sector Caracha) hasta la Calle 10.</t>
  </si>
  <si>
    <t>Ampliación corredor estratégico de la avenida Las Américas desde la calle 17 hasta la Loma del Centenario.</t>
  </si>
  <si>
    <t>Construcción puente sobre el río Pasto sector La Milagrosa</t>
  </si>
  <si>
    <t>Gestión, diseño y construcción del paso a desnivel sobre la glorieta Las Banderas,   Caracha y Chapal carrera  4 paso nacional por Pasto.</t>
  </si>
  <si>
    <t>Gestión para la construcción doble calzada Chapal- Catambuco, que incluya la construcción de un puente peatonal a la entrada de Catambuco.</t>
  </si>
  <si>
    <t>Diseño de acceso sector Aranda, (Vía perimetral paso por Pasto).</t>
  </si>
  <si>
    <t>Evaluación experimental y decisión  de la peatonalización de la Plaza de Nariño y una cuadra a la redonda</t>
  </si>
  <si>
    <t>Implementación de una estrategia de comunicación para la socialización y conocimiento del plan de movilidad de Pasto.</t>
  </si>
  <si>
    <t>PROGRAMA MOVILIDAD Y ACCESIBILIDAD SEGURA</t>
  </si>
  <si>
    <t>Reducción de tasa de accidentes causada por vehículos.</t>
  </si>
  <si>
    <t xml:space="preserve">Reducción de la tasa de muertes ocasionadas por accidentes  de tránsito. </t>
  </si>
  <si>
    <t>Reducción del número de lesionados por accidentes de transito</t>
  </si>
  <si>
    <t>Sensibilización de la población en competencias de movilidad.</t>
  </si>
  <si>
    <t>Formación en competencias en seguridad vial  a la población escolarizada.</t>
  </si>
  <si>
    <t>2008</t>
  </si>
  <si>
    <t>2009</t>
  </si>
  <si>
    <t>2010</t>
  </si>
  <si>
    <t>2011</t>
  </si>
  <si>
    <t>X</t>
  </si>
  <si>
    <t>Diseño, adecuación y construcción de la infraestructura vial vehicular y peatonal sobre corredores estratégicos necesaria para el funcionamiento del Sistema Estratégico de Transporte Público Colectivo, incluida la infraestructura de servicios públicos dom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</si>
</sst>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&quot;$&quot;\ #,##0"/>
    <numFmt numFmtId="198" formatCode="#,##0.0000"/>
    <numFmt numFmtId="199" formatCode="_-* #,##0.0\ _€_-;\-* #,##0.0\ _€_-;_-* &quot;-&quot;??\ _€_-;_-@_-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sz val="14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5" fillId="8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25" fillId="0" borderId="15" xfId="0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0" fontId="5" fillId="24" borderId="17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vertical="center" wrapText="1"/>
    </xf>
    <xf numFmtId="0" fontId="5" fillId="25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1" fontId="0" fillId="0" borderId="14" xfId="0" applyNumberFormat="1" applyFont="1" applyBorder="1" applyAlignment="1">
      <alignment horizontal="justify" vertical="center" wrapText="1"/>
    </xf>
    <xf numFmtId="1" fontId="0" fillId="0" borderId="15" xfId="0" applyNumberFormat="1" applyFont="1" applyBorder="1" applyAlignment="1">
      <alignment horizontal="justify" vertical="center" wrapText="1"/>
    </xf>
    <xf numFmtId="1" fontId="25" fillId="0" borderId="16" xfId="0" applyNumberFormat="1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199" fontId="3" fillId="0" borderId="15" xfId="48" applyNumberFormat="1" applyFont="1" applyBorder="1" applyAlignment="1">
      <alignment horizontal="justify" vertical="center" wrapText="1"/>
    </xf>
    <xf numFmtId="0" fontId="26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25" fillId="0" borderId="15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27" fillId="22" borderId="24" xfId="0" applyFont="1" applyFill="1" applyBorder="1" applyAlignment="1">
      <alignment vertical="center" wrapText="1"/>
    </xf>
    <xf numFmtId="0" fontId="27" fillId="22" borderId="21" xfId="0" applyFont="1" applyFill="1" applyBorder="1" applyAlignment="1">
      <alignment vertical="center" wrapText="1"/>
    </xf>
    <xf numFmtId="0" fontId="27" fillId="8" borderId="24" xfId="0" applyFont="1" applyFill="1" applyBorder="1" applyAlignment="1">
      <alignment vertical="center"/>
    </xf>
    <xf numFmtId="0" fontId="27" fillId="8" borderId="21" xfId="0" applyFont="1" applyFill="1" applyBorder="1" applyAlignment="1">
      <alignment vertical="center"/>
    </xf>
    <xf numFmtId="0" fontId="28" fillId="19" borderId="25" xfId="0" applyFont="1" applyFill="1" applyBorder="1" applyAlignment="1">
      <alignment vertical="center"/>
    </xf>
    <xf numFmtId="0" fontId="28" fillId="19" borderId="26" xfId="0" applyFont="1" applyFill="1" applyBorder="1" applyAlignment="1">
      <alignment vertical="center"/>
    </xf>
    <xf numFmtId="0" fontId="0" fillId="0" borderId="16" xfId="0" applyFont="1" applyBorder="1" applyAlignment="1">
      <alignment horizontal="justify" vertical="center" wrapText="1"/>
    </xf>
    <xf numFmtId="2" fontId="0" fillId="0" borderId="15" xfId="53" applyNumberFormat="1" applyFont="1" applyBorder="1" applyAlignment="1">
      <alignment horizontal="justify" vertical="center" wrapText="1"/>
      <protection/>
    </xf>
    <xf numFmtId="2" fontId="25" fillId="0" borderId="15" xfId="53" applyNumberFormat="1" applyFont="1" applyBorder="1" applyAlignment="1">
      <alignment horizontal="justify" vertical="center" wrapText="1"/>
      <protection/>
    </xf>
    <xf numFmtId="2" fontId="0" fillId="0" borderId="16" xfId="53" applyNumberFormat="1" applyFont="1" applyBorder="1" applyAlignment="1">
      <alignment horizontal="justify" vertical="center" wrapText="1"/>
      <protection/>
    </xf>
    <xf numFmtId="0" fontId="0" fillId="0" borderId="14" xfId="54" applyFont="1" applyBorder="1" applyAlignment="1">
      <alignment horizontal="justify" vertical="center" wrapText="1"/>
      <protection/>
    </xf>
    <xf numFmtId="0" fontId="0" fillId="0" borderId="15" xfId="54" applyFont="1" applyBorder="1" applyAlignment="1">
      <alignment horizontal="justify" vertical="center" wrapText="1"/>
      <protection/>
    </xf>
    <xf numFmtId="0" fontId="0" fillId="0" borderId="16" xfId="54" applyFont="1" applyBorder="1" applyAlignment="1">
      <alignment horizontal="justify" vertical="center" wrapText="1"/>
      <protection/>
    </xf>
    <xf numFmtId="0" fontId="5" fillId="2" borderId="24" xfId="55" applyFont="1" applyFill="1" applyBorder="1" applyAlignment="1">
      <alignment vertical="center"/>
      <protection/>
    </xf>
    <xf numFmtId="0" fontId="5" fillId="2" borderId="21" xfId="55" applyFont="1" applyFill="1" applyBorder="1" applyAlignment="1">
      <alignment vertical="center"/>
      <protection/>
    </xf>
    <xf numFmtId="0" fontId="29" fillId="9" borderId="24" xfId="54" applyFont="1" applyFill="1" applyBorder="1" applyAlignment="1">
      <alignment vertical="center"/>
      <protection/>
    </xf>
    <xf numFmtId="0" fontId="29" fillId="9" borderId="21" xfId="54" applyFont="1" applyFill="1" applyBorder="1" applyAlignment="1">
      <alignment vertical="center"/>
      <protection/>
    </xf>
    <xf numFmtId="2" fontId="0" fillId="0" borderId="15" xfId="54" applyNumberFormat="1" applyFont="1" applyBorder="1" applyAlignment="1">
      <alignment horizontal="justify" vertical="center" wrapText="1"/>
      <protection/>
    </xf>
    <xf numFmtId="2" fontId="0" fillId="0" borderId="15" xfId="54" applyNumberFormat="1" applyFont="1" applyFill="1" applyBorder="1" applyAlignment="1">
      <alignment horizontal="justify" vertical="center" wrapText="1"/>
      <protection/>
    </xf>
    <xf numFmtId="2" fontId="0" fillId="0" borderId="16" xfId="54" applyNumberFormat="1" applyFont="1" applyBorder="1" applyAlignment="1">
      <alignment horizontal="justify" vertical="center" wrapText="1"/>
      <protection/>
    </xf>
    <xf numFmtId="0" fontId="0" fillId="0" borderId="14" xfId="53" applyFont="1" applyBorder="1" applyAlignment="1">
      <alignment horizontal="justify" vertical="center" wrapText="1"/>
      <protection/>
    </xf>
    <xf numFmtId="0" fontId="0" fillId="0" borderId="15" xfId="53" applyFont="1" applyBorder="1" applyAlignment="1">
      <alignment horizontal="justify" vertical="center" wrapText="1"/>
      <protection/>
    </xf>
    <xf numFmtId="0" fontId="0" fillId="0" borderId="16" xfId="53" applyFont="1" applyBorder="1" applyAlignment="1">
      <alignment horizontal="justify" vertical="center" wrapText="1"/>
      <protection/>
    </xf>
    <xf numFmtId="0" fontId="25" fillId="0" borderId="16" xfId="0" applyFont="1" applyFill="1" applyBorder="1" applyAlignment="1">
      <alignment horizontal="justify" vertical="center" wrapText="1"/>
    </xf>
    <xf numFmtId="0" fontId="5" fillId="2" borderId="24" xfId="0" applyFont="1" applyFill="1" applyBorder="1" applyAlignment="1">
      <alignment vertical="center"/>
    </xf>
    <xf numFmtId="0" fontId="29" fillId="9" borderId="24" xfId="0" applyFont="1" applyFill="1" applyBorder="1" applyAlignment="1">
      <alignment vertical="center"/>
    </xf>
    <xf numFmtId="0" fontId="29" fillId="9" borderId="21" xfId="0" applyFont="1" applyFill="1" applyBorder="1" applyAlignment="1">
      <alignment vertical="center"/>
    </xf>
    <xf numFmtId="0" fontId="5" fillId="24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3" fontId="23" fillId="0" borderId="29" xfId="0" applyNumberFormat="1" applyFont="1" applyBorder="1" applyAlignment="1">
      <alignment horizontal="center" vertical="center" wrapText="1"/>
    </xf>
    <xf numFmtId="0" fontId="23" fillId="9" borderId="30" xfId="0" applyFont="1" applyFill="1" applyBorder="1" applyAlignment="1">
      <alignment vertical="center"/>
    </xf>
    <xf numFmtId="0" fontId="23" fillId="9" borderId="26" xfId="0" applyFont="1" applyFill="1" applyBorder="1" applyAlignment="1">
      <alignment vertical="center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vertical="center"/>
    </xf>
    <xf numFmtId="0" fontId="5" fillId="9" borderId="26" xfId="0" applyFont="1" applyFill="1" applyBorder="1" applyAlignment="1">
      <alignment vertical="center"/>
    </xf>
    <xf numFmtId="2" fontId="0" fillId="0" borderId="14" xfId="53" applyNumberFormat="1" applyFont="1" applyBorder="1" applyAlignment="1">
      <alignment horizontal="justify" vertical="center" wrapText="1"/>
      <protection/>
    </xf>
    <xf numFmtId="0" fontId="5" fillId="24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 wrapText="1"/>
    </xf>
    <xf numFmtId="2" fontId="0" fillId="0" borderId="12" xfId="54" applyNumberFormat="1" applyFont="1" applyBorder="1" applyAlignment="1">
      <alignment horizontal="justify" vertical="center" wrapText="1"/>
      <protection/>
    </xf>
    <xf numFmtId="3" fontId="0" fillId="0" borderId="13" xfId="0" applyNumberFormat="1" applyBorder="1" applyAlignment="1">
      <alignment horizontal="center" vertical="center"/>
    </xf>
    <xf numFmtId="3" fontId="0" fillId="0" borderId="27" xfId="0" applyNumberFormat="1" applyBorder="1" applyAlignment="1">
      <alignment vertical="center" wrapText="1"/>
    </xf>
    <xf numFmtId="4" fontId="0" fillId="0" borderId="36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 horizontal="justify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justify" vertical="center" wrapText="1"/>
    </xf>
    <xf numFmtId="3" fontId="0" fillId="0" borderId="2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23" fillId="9" borderId="2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28" fillId="19" borderId="26" xfId="0" applyFont="1" applyFill="1" applyBorder="1" applyAlignment="1">
      <alignment horizontal="center" vertical="center"/>
    </xf>
    <xf numFmtId="0" fontId="29" fillId="9" borderId="21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9" fillId="9" borderId="21" xfId="0" applyFont="1" applyFill="1" applyBorder="1" applyAlignment="1">
      <alignment horizontal="center" vertical="center"/>
    </xf>
    <xf numFmtId="0" fontId="23" fillId="25" borderId="39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/>
    </xf>
    <xf numFmtId="0" fontId="23" fillId="2" borderId="21" xfId="0" applyFont="1" applyFill="1" applyBorder="1" applyAlignment="1">
      <alignment horizontal="left" vertical="center"/>
    </xf>
    <xf numFmtId="3" fontId="0" fillId="0" borderId="40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left" vertical="center" wrapText="1"/>
    </xf>
    <xf numFmtId="0" fontId="23" fillId="25" borderId="21" xfId="0" applyFont="1" applyFill="1" applyBorder="1" applyAlignment="1">
      <alignment horizontal="left" vertical="center" wrapText="1"/>
    </xf>
    <xf numFmtId="0" fontId="23" fillId="2" borderId="39" xfId="0" applyFont="1" applyFill="1" applyBorder="1" applyAlignment="1">
      <alignment horizontal="left" vertical="center"/>
    </xf>
    <xf numFmtId="4" fontId="0" fillId="0" borderId="4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justify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left" vertical="center" wrapText="1"/>
    </xf>
    <xf numFmtId="0" fontId="30" fillId="25" borderId="21" xfId="0" applyFont="1" applyFill="1" applyBorder="1" applyAlignment="1">
      <alignment horizontal="left" vertical="center" wrapText="1"/>
    </xf>
    <xf numFmtId="0" fontId="30" fillId="25" borderId="39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30" fillId="2" borderId="24" xfId="0" applyFont="1" applyFill="1" applyBorder="1" applyAlignment="1">
      <alignment horizontal="left" vertical="center"/>
    </xf>
    <xf numFmtId="0" fontId="30" fillId="2" borderId="21" xfId="0" applyFont="1" applyFill="1" applyBorder="1" applyAlignment="1">
      <alignment horizontal="left" vertical="center"/>
    </xf>
    <xf numFmtId="0" fontId="30" fillId="2" borderId="39" xfId="0" applyFont="1" applyFill="1" applyBorder="1" applyAlignment="1">
      <alignment horizontal="left" vertical="center"/>
    </xf>
    <xf numFmtId="0" fontId="30" fillId="9" borderId="30" xfId="0" applyFont="1" applyFill="1" applyBorder="1" applyAlignment="1">
      <alignment vertical="center"/>
    </xf>
    <xf numFmtId="0" fontId="30" fillId="9" borderId="26" xfId="0" applyFont="1" applyFill="1" applyBorder="1" applyAlignment="1">
      <alignment vertical="center"/>
    </xf>
    <xf numFmtId="0" fontId="30" fillId="8" borderId="12" xfId="0" applyFont="1" applyFill="1" applyBorder="1" applyAlignment="1">
      <alignment horizontal="center" vertical="center" wrapText="1"/>
    </xf>
    <xf numFmtId="49" fontId="30" fillId="24" borderId="13" xfId="0" applyNumberFormat="1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3" fontId="30" fillId="0" borderId="40" xfId="0" applyNumberFormat="1" applyFont="1" applyBorder="1" applyAlignment="1">
      <alignment horizontal="center" vertical="center" wrapText="1"/>
    </xf>
    <xf numFmtId="3" fontId="30" fillId="0" borderId="36" xfId="0" applyNumberFormat="1" applyFont="1" applyBorder="1" applyAlignment="1">
      <alignment horizontal="center" vertical="center" wrapText="1"/>
    </xf>
    <xf numFmtId="3" fontId="30" fillId="0" borderId="41" xfId="0" applyNumberFormat="1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 wrapText="1"/>
    </xf>
    <xf numFmtId="0" fontId="30" fillId="9" borderId="22" xfId="0" applyFont="1" applyFill="1" applyBorder="1" applyAlignment="1">
      <alignment vertical="center"/>
    </xf>
    <xf numFmtId="0" fontId="30" fillId="9" borderId="23" xfId="0" applyFont="1" applyFill="1" applyBorder="1" applyAlignment="1">
      <alignment vertical="center"/>
    </xf>
    <xf numFmtId="0" fontId="30" fillId="8" borderId="10" xfId="0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3" fontId="30" fillId="0" borderId="40" xfId="0" applyNumberFormat="1" applyFont="1" applyBorder="1" applyAlignment="1">
      <alignment horizontal="center" vertical="center"/>
    </xf>
    <xf numFmtId="3" fontId="30" fillId="0" borderId="36" xfId="0" applyNumberFormat="1" applyFont="1" applyBorder="1" applyAlignment="1">
      <alignment horizontal="center" vertical="center"/>
    </xf>
    <xf numFmtId="3" fontId="30" fillId="0" borderId="41" xfId="0" applyNumberFormat="1" applyFont="1" applyBorder="1" applyAlignment="1">
      <alignment horizontal="center" vertical="center"/>
    </xf>
    <xf numFmtId="0" fontId="30" fillId="9" borderId="30" xfId="0" applyFont="1" applyFill="1" applyBorder="1" applyAlignment="1">
      <alignment vertical="center"/>
    </xf>
    <xf numFmtId="0" fontId="30" fillId="9" borderId="26" xfId="0" applyFont="1" applyFill="1" applyBorder="1" applyAlignment="1">
      <alignment vertical="center"/>
    </xf>
    <xf numFmtId="3" fontId="30" fillId="0" borderId="0" xfId="0" applyNumberFormat="1" applyFont="1" applyBorder="1" applyAlignment="1">
      <alignment horizontal="center" vertical="center"/>
    </xf>
    <xf numFmtId="0" fontId="31" fillId="19" borderId="25" xfId="0" applyFont="1" applyFill="1" applyBorder="1" applyAlignment="1">
      <alignment vertical="center"/>
    </xf>
    <xf numFmtId="0" fontId="31" fillId="19" borderId="26" xfId="0" applyFont="1" applyFill="1" applyBorder="1" applyAlignment="1">
      <alignment vertical="center"/>
    </xf>
    <xf numFmtId="0" fontId="30" fillId="9" borderId="24" xfId="54" applyFont="1" applyFill="1" applyBorder="1" applyAlignment="1">
      <alignment vertical="center"/>
      <protection/>
    </xf>
    <xf numFmtId="0" fontId="30" fillId="9" borderId="21" xfId="54" applyFont="1" applyFill="1" applyBorder="1" applyAlignment="1">
      <alignment vertical="center"/>
      <protection/>
    </xf>
    <xf numFmtId="3" fontId="30" fillId="0" borderId="45" xfId="0" applyNumberFormat="1" applyFont="1" applyBorder="1" applyAlignment="1">
      <alignment horizontal="center" vertical="center"/>
    </xf>
    <xf numFmtId="3" fontId="30" fillId="0" borderId="31" xfId="0" applyNumberFormat="1" applyFont="1" applyBorder="1" applyAlignment="1">
      <alignment horizontal="center" vertical="center"/>
    </xf>
    <xf numFmtId="3" fontId="30" fillId="0" borderId="32" xfId="0" applyNumberFormat="1" applyFont="1" applyBorder="1" applyAlignment="1">
      <alignment horizontal="center" vertical="center"/>
    </xf>
    <xf numFmtId="0" fontId="30" fillId="24" borderId="35" xfId="0" applyFont="1" applyFill="1" applyBorder="1" applyAlignment="1">
      <alignment horizontal="center" vertical="center" wrapText="1"/>
    </xf>
    <xf numFmtId="3" fontId="30" fillId="0" borderId="13" xfId="0" applyNumberFormat="1" applyFont="1" applyBorder="1" applyAlignment="1">
      <alignment horizontal="center" vertical="center"/>
    </xf>
    <xf numFmtId="0" fontId="30" fillId="9" borderId="24" xfId="0" applyFont="1" applyFill="1" applyBorder="1" applyAlignment="1">
      <alignment vertical="center"/>
    </xf>
    <xf numFmtId="0" fontId="30" fillId="9" borderId="21" xfId="0" applyFont="1" applyFill="1" applyBorder="1" applyAlignment="1">
      <alignment vertical="center"/>
    </xf>
    <xf numFmtId="0" fontId="30" fillId="0" borderId="14" xfId="0" applyFont="1" applyBorder="1" applyAlignment="1">
      <alignment horizontal="justify" vertical="center" wrapText="1"/>
    </xf>
    <xf numFmtId="4" fontId="30" fillId="0" borderId="40" xfId="0" applyNumberFormat="1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justify" vertical="center" wrapText="1"/>
    </xf>
    <xf numFmtId="4" fontId="30" fillId="0" borderId="36" xfId="0" applyNumberFormat="1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justify" vertical="center" wrapText="1"/>
    </xf>
    <xf numFmtId="4" fontId="30" fillId="0" borderId="4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4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14" xfId="0" applyFont="1" applyFill="1" applyBorder="1" applyAlignment="1">
      <alignment horizontal="justify" vertical="center" wrapText="1"/>
    </xf>
    <xf numFmtId="3" fontId="30" fillId="0" borderId="40" xfId="0" applyNumberFormat="1" applyFont="1" applyBorder="1" applyAlignment="1">
      <alignment horizontal="center" vertical="center"/>
    </xf>
    <xf numFmtId="3" fontId="30" fillId="0" borderId="45" xfId="0" applyNumberFormat="1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justify" vertical="center" wrapText="1"/>
    </xf>
    <xf numFmtId="3" fontId="30" fillId="0" borderId="36" xfId="0" applyNumberFormat="1" applyFont="1" applyBorder="1" applyAlignment="1">
      <alignment horizontal="center" vertical="center"/>
    </xf>
    <xf numFmtId="3" fontId="30" fillId="0" borderId="31" xfId="0" applyNumberFormat="1" applyFont="1" applyBorder="1" applyAlignment="1">
      <alignment horizontal="center" vertical="center" wrapText="1"/>
    </xf>
    <xf numFmtId="3" fontId="30" fillId="0" borderId="41" xfId="0" applyNumberFormat="1" applyFont="1" applyBorder="1" applyAlignment="1">
      <alignment horizontal="center" vertical="center"/>
    </xf>
    <xf numFmtId="3" fontId="30" fillId="0" borderId="32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justify" vertical="center" wrapText="1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justify" vertical="center" wrapText="1"/>
    </xf>
    <xf numFmtId="1" fontId="30" fillId="0" borderId="14" xfId="0" applyNumberFormat="1" applyFont="1" applyBorder="1" applyAlignment="1">
      <alignment horizontal="justify" vertical="center" wrapText="1"/>
    </xf>
    <xf numFmtId="1" fontId="30" fillId="0" borderId="15" xfId="0" applyNumberFormat="1" applyFont="1" applyBorder="1" applyAlignment="1">
      <alignment horizontal="justify" vertical="center" wrapText="1"/>
    </xf>
    <xf numFmtId="1" fontId="32" fillId="0" borderId="16" xfId="0" applyNumberFormat="1" applyFont="1" applyBorder="1" applyAlignment="1">
      <alignment horizontal="justify" vertical="center" wrapText="1"/>
    </xf>
    <xf numFmtId="199" fontId="30" fillId="0" borderId="15" xfId="48" applyNumberFormat="1" applyFont="1" applyBorder="1" applyAlignment="1">
      <alignment horizontal="justify" vertical="center" wrapText="1"/>
    </xf>
    <xf numFmtId="0" fontId="32" fillId="0" borderId="16" xfId="0" applyFont="1" applyBorder="1" applyAlignment="1">
      <alignment horizontal="justify" vertical="center" wrapText="1"/>
    </xf>
    <xf numFmtId="0" fontId="30" fillId="0" borderId="16" xfId="0" applyFont="1" applyBorder="1" applyAlignment="1">
      <alignment horizontal="justify" vertical="center" wrapText="1"/>
    </xf>
    <xf numFmtId="0" fontId="30" fillId="0" borderId="30" xfId="0" applyFont="1" applyBorder="1" applyAlignment="1">
      <alignment horizontal="justify" vertical="center" wrapText="1"/>
    </xf>
    <xf numFmtId="3" fontId="30" fillId="0" borderId="26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justify" vertical="center" wrapText="1"/>
    </xf>
    <xf numFmtId="0" fontId="32" fillId="0" borderId="16" xfId="0" applyFont="1" applyBorder="1" applyAlignment="1">
      <alignment horizontal="justify" vertical="center" wrapText="1"/>
    </xf>
    <xf numFmtId="2" fontId="30" fillId="0" borderId="14" xfId="53" applyNumberFormat="1" applyFont="1" applyBorder="1" applyAlignment="1">
      <alignment horizontal="justify" vertical="center" wrapText="1"/>
      <protection/>
    </xf>
    <xf numFmtId="2" fontId="30" fillId="0" borderId="15" xfId="53" applyNumberFormat="1" applyFont="1" applyBorder="1" applyAlignment="1">
      <alignment horizontal="justify" vertical="center" wrapText="1"/>
      <protection/>
    </xf>
    <xf numFmtId="2" fontId="32" fillId="0" borderId="15" xfId="53" applyNumberFormat="1" applyFont="1" applyBorder="1" applyAlignment="1">
      <alignment horizontal="justify" vertical="center" wrapText="1"/>
      <protection/>
    </xf>
    <xf numFmtId="2" fontId="30" fillId="0" borderId="16" xfId="53" applyNumberFormat="1" applyFont="1" applyBorder="1" applyAlignment="1">
      <alignment horizontal="justify" vertical="center" wrapText="1"/>
      <protection/>
    </xf>
    <xf numFmtId="0" fontId="30" fillId="0" borderId="14" xfId="54" applyFont="1" applyBorder="1" applyAlignment="1">
      <alignment horizontal="justify" vertical="center" wrapText="1"/>
      <protection/>
    </xf>
    <xf numFmtId="0" fontId="30" fillId="0" borderId="15" xfId="54" applyFont="1" applyBorder="1" applyAlignment="1">
      <alignment horizontal="justify" vertical="center" wrapText="1"/>
      <protection/>
    </xf>
    <xf numFmtId="0" fontId="30" fillId="0" borderId="16" xfId="54" applyFont="1" applyBorder="1" applyAlignment="1">
      <alignment horizontal="justify" vertical="center" wrapText="1"/>
      <protection/>
    </xf>
    <xf numFmtId="3" fontId="30" fillId="0" borderId="11" xfId="0" applyNumberFormat="1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37" xfId="0" applyNumberFormat="1" applyFont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 wrapText="1"/>
    </xf>
    <xf numFmtId="3" fontId="30" fillId="0" borderId="29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vertical="center" wrapText="1"/>
    </xf>
    <xf numFmtId="2" fontId="30" fillId="0" borderId="15" xfId="54" applyNumberFormat="1" applyFont="1" applyBorder="1" applyAlignment="1">
      <alignment horizontal="justify" vertical="center" wrapText="1"/>
      <protection/>
    </xf>
    <xf numFmtId="2" fontId="30" fillId="0" borderId="15" xfId="54" applyNumberFormat="1" applyFont="1" applyFill="1" applyBorder="1" applyAlignment="1">
      <alignment horizontal="justify" vertical="center" wrapText="1"/>
      <protection/>
    </xf>
    <xf numFmtId="2" fontId="30" fillId="0" borderId="16" xfId="54" applyNumberFormat="1" applyFont="1" applyBorder="1" applyAlignment="1">
      <alignment horizontal="justify" vertical="center" wrapText="1"/>
      <protection/>
    </xf>
    <xf numFmtId="2" fontId="30" fillId="0" borderId="12" xfId="54" applyNumberFormat="1" applyFont="1" applyBorder="1" applyAlignment="1">
      <alignment horizontal="justify" vertical="center" wrapText="1"/>
      <protection/>
    </xf>
    <xf numFmtId="3" fontId="30" fillId="0" borderId="13" xfId="0" applyNumberFormat="1" applyFont="1" applyBorder="1" applyAlignment="1">
      <alignment horizontal="center" vertical="center"/>
    </xf>
    <xf numFmtId="3" fontId="30" fillId="0" borderId="27" xfId="0" applyNumberFormat="1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0" fontId="30" fillId="0" borderId="14" xfId="53" applyFont="1" applyBorder="1" applyAlignment="1">
      <alignment horizontal="justify" vertical="center" wrapText="1"/>
      <protection/>
    </xf>
    <xf numFmtId="0" fontId="30" fillId="0" borderId="15" xfId="53" applyFont="1" applyBorder="1" applyAlignment="1">
      <alignment horizontal="justify" vertical="center" wrapText="1"/>
      <protection/>
    </xf>
    <xf numFmtId="0" fontId="30" fillId="0" borderId="16" xfId="53" applyFont="1" applyBorder="1" applyAlignment="1">
      <alignment horizontal="justify" vertical="center" wrapText="1"/>
      <protection/>
    </xf>
    <xf numFmtId="0" fontId="32" fillId="0" borderId="16" xfId="0" applyFont="1" applyFill="1" applyBorder="1" applyAlignment="1">
      <alignment horizontal="justify" vertical="center" wrapText="1"/>
    </xf>
    <xf numFmtId="4" fontId="30" fillId="0" borderId="0" xfId="0" applyNumberFormat="1" applyFont="1" applyAlignment="1">
      <alignment/>
    </xf>
    <xf numFmtId="3" fontId="30" fillId="25" borderId="45" xfId="0" applyNumberFormat="1" applyFont="1" applyFill="1" applyBorder="1" applyAlignment="1">
      <alignment horizontal="center" vertical="center" wrapText="1"/>
    </xf>
    <xf numFmtId="3" fontId="30" fillId="25" borderId="31" xfId="0" applyNumberFormat="1" applyFont="1" applyFill="1" applyBorder="1" applyAlignment="1">
      <alignment horizontal="center" vertical="center" wrapText="1"/>
    </xf>
    <xf numFmtId="3" fontId="30" fillId="25" borderId="32" xfId="0" applyNumberFormat="1" applyFont="1" applyFill="1" applyBorder="1" applyAlignment="1">
      <alignment horizontal="center" vertical="center" wrapText="1"/>
    </xf>
    <xf numFmtId="0" fontId="30" fillId="25" borderId="0" xfId="0" applyFont="1" applyFill="1" applyAlignment="1">
      <alignment/>
    </xf>
    <xf numFmtId="0" fontId="30" fillId="25" borderId="27" xfId="0" applyFont="1" applyFill="1" applyBorder="1" applyAlignment="1">
      <alignment horizontal="center" vertical="center" wrapText="1"/>
    </xf>
    <xf numFmtId="0" fontId="30" fillId="25" borderId="17" xfId="0" applyFont="1" applyFill="1" applyBorder="1" applyAlignment="1">
      <alignment horizontal="center" vertical="center" wrapText="1"/>
    </xf>
    <xf numFmtId="0" fontId="30" fillId="25" borderId="45" xfId="0" applyFont="1" applyFill="1" applyBorder="1" applyAlignment="1">
      <alignment horizontal="justify" vertical="center" wrapText="1"/>
    </xf>
    <xf numFmtId="0" fontId="30" fillId="25" borderId="31" xfId="0" applyFont="1" applyFill="1" applyBorder="1" applyAlignment="1">
      <alignment horizontal="justify" vertical="center" wrapText="1"/>
    </xf>
    <xf numFmtId="0" fontId="30" fillId="25" borderId="32" xfId="0" applyFont="1" applyFill="1" applyBorder="1" applyAlignment="1">
      <alignment horizontal="justify" vertical="center" wrapText="1"/>
    </xf>
    <xf numFmtId="0" fontId="30" fillId="0" borderId="30" xfId="0" applyFont="1" applyFill="1" applyBorder="1" applyAlignment="1">
      <alignment horizontal="justify" vertical="center" wrapText="1"/>
    </xf>
    <xf numFmtId="4" fontId="30" fillId="0" borderId="26" xfId="0" applyNumberFormat="1" applyFont="1" applyBorder="1" applyAlignment="1">
      <alignment horizontal="center" vertical="center" wrapText="1"/>
    </xf>
    <xf numFmtId="0" fontId="30" fillId="9" borderId="46" xfId="0" applyFont="1" applyFill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37" xfId="0" applyNumberFormat="1" applyFont="1" applyBorder="1" applyAlignment="1">
      <alignment horizontal="center" vertical="center" wrapText="1"/>
    </xf>
    <xf numFmtId="3" fontId="30" fillId="0" borderId="29" xfId="0" applyNumberFormat="1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="55" zoomScaleNormal="55" workbookViewId="0" topLeftCell="A166">
      <selection activeCell="B186" sqref="B186"/>
    </sheetView>
  </sheetViews>
  <sheetFormatPr defaultColWidth="11.421875" defaultRowHeight="12.75"/>
  <cols>
    <col min="1" max="1" width="64.8515625" style="196" customWidth="1"/>
    <col min="2" max="2" width="27.7109375" style="196" bestFit="1" customWidth="1"/>
    <col min="3" max="3" width="21.57421875" style="196" bestFit="1" customWidth="1"/>
    <col min="4" max="4" width="21.140625" style="196" bestFit="1" customWidth="1"/>
    <col min="5" max="5" width="27.140625" style="196" bestFit="1" customWidth="1"/>
    <col min="6" max="6" width="26.7109375" style="153" bestFit="1" customWidth="1"/>
    <col min="7" max="7" width="30.7109375" style="196" customWidth="1"/>
  </cols>
  <sheetData>
    <row r="1" spans="1:4" ht="18">
      <c r="A1" s="150" t="s">
        <v>124</v>
      </c>
      <c r="B1" s="151"/>
      <c r="C1" s="151"/>
      <c r="D1" s="152"/>
    </row>
    <row r="2" spans="1:4" ht="18">
      <c r="A2" s="154" t="s">
        <v>104</v>
      </c>
      <c r="B2" s="155"/>
      <c r="C2" s="155"/>
      <c r="D2" s="156"/>
    </row>
    <row r="3" spans="1:4" ht="18.75" thickBot="1">
      <c r="A3" s="167" t="s">
        <v>114</v>
      </c>
      <c r="B3" s="168"/>
      <c r="C3" s="168"/>
      <c r="D3" s="168"/>
    </row>
    <row r="4" spans="1:7" ht="36.75" thickBot="1">
      <c r="A4" s="169" t="s">
        <v>112</v>
      </c>
      <c r="B4" s="170" t="s">
        <v>36</v>
      </c>
      <c r="C4" s="170" t="s">
        <v>100</v>
      </c>
      <c r="D4" s="170" t="s">
        <v>101</v>
      </c>
      <c r="E4" s="171" t="s">
        <v>102</v>
      </c>
      <c r="F4" s="172" t="s">
        <v>98</v>
      </c>
      <c r="G4" s="172" t="s">
        <v>37</v>
      </c>
    </row>
    <row r="5" spans="1:7" ht="36">
      <c r="A5" s="199" t="s">
        <v>115</v>
      </c>
      <c r="B5" s="200">
        <v>1950000000</v>
      </c>
      <c r="C5" s="200">
        <v>2500000000</v>
      </c>
      <c r="D5" s="200">
        <f>C5*1.05</f>
        <v>2625000000</v>
      </c>
      <c r="E5" s="200">
        <f>D5*1.045</f>
        <v>2743125000</v>
      </c>
      <c r="F5" s="173">
        <f>E5+D5+C5+B5</f>
        <v>9818125000</v>
      </c>
      <c r="G5" s="248" t="s">
        <v>42</v>
      </c>
    </row>
    <row r="6" spans="1:7" ht="18">
      <c r="A6" s="202" t="s">
        <v>116</v>
      </c>
      <c r="B6" s="203"/>
      <c r="C6" s="203"/>
      <c r="D6" s="203"/>
      <c r="E6" s="203"/>
      <c r="F6" s="174"/>
      <c r="G6" s="249"/>
    </row>
    <row r="7" spans="1:7" ht="36">
      <c r="A7" s="202" t="s">
        <v>117</v>
      </c>
      <c r="B7" s="203"/>
      <c r="C7" s="203"/>
      <c r="D7" s="203"/>
      <c r="E7" s="203"/>
      <c r="F7" s="174"/>
      <c r="G7" s="249"/>
    </row>
    <row r="8" spans="1:7" ht="72">
      <c r="A8" s="202" t="s">
        <v>118</v>
      </c>
      <c r="B8" s="203"/>
      <c r="C8" s="203"/>
      <c r="D8" s="203"/>
      <c r="E8" s="203"/>
      <c r="F8" s="174"/>
      <c r="G8" s="249"/>
    </row>
    <row r="9" spans="1:7" ht="36">
      <c r="A9" s="192" t="s">
        <v>119</v>
      </c>
      <c r="B9" s="203"/>
      <c r="C9" s="203"/>
      <c r="D9" s="203"/>
      <c r="E9" s="203"/>
      <c r="F9" s="174"/>
      <c r="G9" s="249"/>
    </row>
    <row r="10" spans="1:7" ht="36">
      <c r="A10" s="192" t="s">
        <v>120</v>
      </c>
      <c r="B10" s="203"/>
      <c r="C10" s="203"/>
      <c r="D10" s="203"/>
      <c r="E10" s="203"/>
      <c r="F10" s="174"/>
      <c r="G10" s="249"/>
    </row>
    <row r="11" spans="1:7" ht="36">
      <c r="A11" s="192" t="s">
        <v>121</v>
      </c>
      <c r="B11" s="203"/>
      <c r="C11" s="203"/>
      <c r="D11" s="203"/>
      <c r="E11" s="203"/>
      <c r="F11" s="174"/>
      <c r="G11" s="249"/>
    </row>
    <row r="12" spans="1:7" ht="36">
      <c r="A12" s="192" t="s">
        <v>122</v>
      </c>
      <c r="B12" s="203"/>
      <c r="C12" s="203"/>
      <c r="D12" s="203"/>
      <c r="E12" s="203"/>
      <c r="F12" s="174"/>
      <c r="G12" s="249"/>
    </row>
    <row r="13" spans="1:7" ht="54.75" thickBot="1">
      <c r="A13" s="194" t="s">
        <v>123</v>
      </c>
      <c r="B13" s="205"/>
      <c r="C13" s="205"/>
      <c r="D13" s="205"/>
      <c r="E13" s="205"/>
      <c r="F13" s="175"/>
      <c r="G13" s="250"/>
    </row>
    <row r="14" ht="18">
      <c r="G14" s="251"/>
    </row>
    <row r="15" spans="1:7" ht="18.75" thickBot="1">
      <c r="A15" s="176" t="s">
        <v>128</v>
      </c>
      <c r="B15" s="177"/>
      <c r="C15" s="177"/>
      <c r="D15" s="177"/>
      <c r="E15" s="153"/>
      <c r="G15" s="251"/>
    </row>
    <row r="16" spans="1:7" ht="36.75" thickBot="1">
      <c r="A16" s="159" t="s">
        <v>112</v>
      </c>
      <c r="B16" s="160" t="s">
        <v>36</v>
      </c>
      <c r="C16" s="160" t="s">
        <v>100</v>
      </c>
      <c r="D16" s="160" t="s">
        <v>101</v>
      </c>
      <c r="E16" s="161" t="s">
        <v>102</v>
      </c>
      <c r="F16" s="161" t="s">
        <v>98</v>
      </c>
      <c r="G16" s="252" t="s">
        <v>37</v>
      </c>
    </row>
    <row r="17" spans="1:7" ht="36">
      <c r="A17" s="190" t="s">
        <v>125</v>
      </c>
      <c r="B17" s="200">
        <f>13036000000-4421000000</f>
        <v>8615000000</v>
      </c>
      <c r="C17" s="200">
        <v>7014000000</v>
      </c>
      <c r="D17" s="200">
        <f>C17*1.05</f>
        <v>7364700000</v>
      </c>
      <c r="E17" s="200">
        <f>D17*1.045</f>
        <v>7696111499.999999</v>
      </c>
      <c r="F17" s="173">
        <f>E17+C17+B17+D17</f>
        <v>30689811500</v>
      </c>
      <c r="G17" s="248" t="s">
        <v>43</v>
      </c>
    </row>
    <row r="18" spans="1:7" ht="54">
      <c r="A18" s="207" t="s">
        <v>126</v>
      </c>
      <c r="B18" s="203"/>
      <c r="C18" s="203"/>
      <c r="D18" s="203"/>
      <c r="E18" s="203"/>
      <c r="F18" s="174"/>
      <c r="G18" s="249"/>
    </row>
    <row r="19" spans="1:7" ht="54">
      <c r="A19" s="207" t="s">
        <v>127</v>
      </c>
      <c r="B19" s="203"/>
      <c r="C19" s="203"/>
      <c r="D19" s="203"/>
      <c r="E19" s="203"/>
      <c r="F19" s="174"/>
      <c r="G19" s="249"/>
    </row>
    <row r="20" spans="1:7" ht="18">
      <c r="A20" s="208" t="s">
        <v>129</v>
      </c>
      <c r="B20" s="203"/>
      <c r="C20" s="203"/>
      <c r="D20" s="203"/>
      <c r="E20" s="203"/>
      <c r="F20" s="174"/>
      <c r="G20" s="249"/>
    </row>
    <row r="21" spans="1:7" ht="18">
      <c r="A21" s="208" t="s">
        <v>130</v>
      </c>
      <c r="B21" s="203"/>
      <c r="C21" s="203"/>
      <c r="D21" s="203"/>
      <c r="E21" s="203"/>
      <c r="F21" s="174"/>
      <c r="G21" s="249"/>
    </row>
    <row r="22" spans="1:7" ht="18.75" thickBot="1">
      <c r="A22" s="209" t="s">
        <v>131</v>
      </c>
      <c r="B22" s="205"/>
      <c r="C22" s="205"/>
      <c r="D22" s="205"/>
      <c r="E22" s="205"/>
      <c r="F22" s="175"/>
      <c r="G22" s="250"/>
    </row>
    <row r="23" ht="18">
      <c r="G23" s="251"/>
    </row>
    <row r="24" spans="1:7" ht="18.75" thickBot="1">
      <c r="A24" s="167" t="s">
        <v>132</v>
      </c>
      <c r="B24" s="168"/>
      <c r="C24" s="168"/>
      <c r="D24" s="168"/>
      <c r="E24" s="153"/>
      <c r="G24" s="251"/>
    </row>
    <row r="25" spans="1:7" ht="36.75" thickBot="1">
      <c r="A25" s="169" t="s">
        <v>112</v>
      </c>
      <c r="B25" s="170" t="s">
        <v>36</v>
      </c>
      <c r="C25" s="170" t="s">
        <v>100</v>
      </c>
      <c r="D25" s="170" t="s">
        <v>101</v>
      </c>
      <c r="E25" s="171" t="s">
        <v>102</v>
      </c>
      <c r="F25" s="172" t="s">
        <v>98</v>
      </c>
      <c r="G25" s="253" t="s">
        <v>37</v>
      </c>
    </row>
    <row r="26" spans="1:7" ht="36">
      <c r="A26" s="210" t="s">
        <v>133</v>
      </c>
      <c r="B26" s="200">
        <v>0</v>
      </c>
      <c r="C26" s="200">
        <v>100000000</v>
      </c>
      <c r="D26" s="200">
        <f>C26*1.05</f>
        <v>105000000</v>
      </c>
      <c r="E26" s="200">
        <f>D26*1.045</f>
        <v>109724999.99999999</v>
      </c>
      <c r="F26" s="173">
        <f>E26+D26+C26+B26</f>
        <v>314725000</v>
      </c>
      <c r="G26" s="248" t="s">
        <v>40</v>
      </c>
    </row>
    <row r="27" spans="1:7" ht="54">
      <c r="A27" s="211" t="s">
        <v>134</v>
      </c>
      <c r="B27" s="203"/>
      <c r="C27" s="203"/>
      <c r="D27" s="203"/>
      <c r="E27" s="203"/>
      <c r="F27" s="174"/>
      <c r="G27" s="249"/>
    </row>
    <row r="28" spans="1:7" ht="108.75" thickBot="1">
      <c r="A28" s="212" t="s">
        <v>135</v>
      </c>
      <c r="B28" s="205"/>
      <c r="C28" s="205"/>
      <c r="D28" s="205"/>
      <c r="E28" s="205"/>
      <c r="F28" s="175"/>
      <c r="G28" s="250"/>
    </row>
    <row r="29" ht="18">
      <c r="G29" s="251"/>
    </row>
    <row r="30" ht="18">
      <c r="G30" s="251"/>
    </row>
    <row r="31" spans="1:7" ht="18.75" thickBot="1">
      <c r="A31" s="167" t="s">
        <v>165</v>
      </c>
      <c r="B31" s="168"/>
      <c r="C31" s="168"/>
      <c r="D31" s="168"/>
      <c r="E31" s="153"/>
      <c r="G31" s="251"/>
    </row>
    <row r="32" spans="1:7" ht="36.75" thickBot="1">
      <c r="A32" s="169" t="s">
        <v>112</v>
      </c>
      <c r="B32" s="170" t="s">
        <v>36</v>
      </c>
      <c r="C32" s="170" t="s">
        <v>100</v>
      </c>
      <c r="D32" s="170" t="s">
        <v>101</v>
      </c>
      <c r="E32" s="171" t="s">
        <v>102</v>
      </c>
      <c r="F32" s="172" t="s">
        <v>98</v>
      </c>
      <c r="G32" s="253" t="s">
        <v>37</v>
      </c>
    </row>
    <row r="33" spans="1:7" ht="36">
      <c r="A33" s="190" t="s">
        <v>166</v>
      </c>
      <c r="B33" s="200">
        <v>4421000000</v>
      </c>
      <c r="C33" s="200">
        <v>3636000000</v>
      </c>
      <c r="D33" s="200">
        <f>C33*1.05</f>
        <v>3817800000</v>
      </c>
      <c r="E33" s="200">
        <v>3990000000</v>
      </c>
      <c r="F33" s="173">
        <f>E33+D33+C33+B33</f>
        <v>15864800000</v>
      </c>
      <c r="G33" s="248" t="s">
        <v>45</v>
      </c>
    </row>
    <row r="34" spans="1:7" ht="36">
      <c r="A34" s="207" t="s">
        <v>167</v>
      </c>
      <c r="B34" s="203"/>
      <c r="C34" s="203"/>
      <c r="D34" s="203"/>
      <c r="E34" s="203"/>
      <c r="F34" s="174"/>
      <c r="G34" s="249"/>
    </row>
    <row r="35" spans="1:7" ht="36">
      <c r="A35" s="207" t="s">
        <v>168</v>
      </c>
      <c r="B35" s="203"/>
      <c r="C35" s="203"/>
      <c r="D35" s="203"/>
      <c r="E35" s="203"/>
      <c r="F35" s="174"/>
      <c r="G35" s="249"/>
    </row>
    <row r="36" spans="1:7" ht="36">
      <c r="A36" s="207" t="s">
        <v>169</v>
      </c>
      <c r="B36" s="203"/>
      <c r="C36" s="203"/>
      <c r="D36" s="203"/>
      <c r="E36" s="203"/>
      <c r="F36" s="174"/>
      <c r="G36" s="249"/>
    </row>
    <row r="37" spans="1:7" ht="36">
      <c r="A37" s="207" t="s">
        <v>170</v>
      </c>
      <c r="B37" s="203"/>
      <c r="C37" s="203"/>
      <c r="D37" s="203"/>
      <c r="E37" s="203"/>
      <c r="F37" s="174"/>
      <c r="G37" s="249"/>
    </row>
    <row r="38" spans="1:7" ht="36">
      <c r="A38" s="213" t="s">
        <v>0</v>
      </c>
      <c r="B38" s="203"/>
      <c r="C38" s="203"/>
      <c r="D38" s="203"/>
      <c r="E38" s="203"/>
      <c r="F38" s="174"/>
      <c r="G38" s="249"/>
    </row>
    <row r="39" spans="1:7" ht="36">
      <c r="A39" s="207" t="s">
        <v>1</v>
      </c>
      <c r="B39" s="203"/>
      <c r="C39" s="203"/>
      <c r="D39" s="203"/>
      <c r="E39" s="203"/>
      <c r="F39" s="174"/>
      <c r="G39" s="249"/>
    </row>
    <row r="40" spans="1:7" ht="54.75" thickBot="1">
      <c r="A40" s="214" t="s">
        <v>2</v>
      </c>
      <c r="B40" s="205"/>
      <c r="C40" s="205"/>
      <c r="D40" s="205"/>
      <c r="E40" s="205"/>
      <c r="F40" s="175"/>
      <c r="G40" s="250"/>
    </row>
    <row r="41" ht="18">
      <c r="G41" s="251"/>
    </row>
    <row r="42" spans="1:7" ht="18.75" thickBot="1">
      <c r="A42" s="167" t="s">
        <v>3</v>
      </c>
      <c r="B42" s="168"/>
      <c r="C42" s="168"/>
      <c r="D42" s="168"/>
      <c r="E42" s="153"/>
      <c r="G42" s="251"/>
    </row>
    <row r="43" spans="1:7" ht="36.75" thickBot="1">
      <c r="A43" s="169" t="s">
        <v>112</v>
      </c>
      <c r="B43" s="170" t="s">
        <v>36</v>
      </c>
      <c r="C43" s="170" t="s">
        <v>100</v>
      </c>
      <c r="D43" s="170" t="s">
        <v>101</v>
      </c>
      <c r="E43" s="171" t="s">
        <v>102</v>
      </c>
      <c r="F43" s="172" t="s">
        <v>98</v>
      </c>
      <c r="G43" s="253" t="s">
        <v>37</v>
      </c>
    </row>
    <row r="44" spans="1:7" ht="18">
      <c r="A44" s="190" t="s">
        <v>4</v>
      </c>
      <c r="B44" s="200">
        <v>1100000000</v>
      </c>
      <c r="C44" s="200">
        <v>1120000000</v>
      </c>
      <c r="D44" s="200">
        <f>C44*1.05</f>
        <v>1176000000</v>
      </c>
      <c r="E44" s="200">
        <f>D44*1.045</f>
        <v>1228920000</v>
      </c>
      <c r="F44" s="173">
        <f>E44+D44+C44+B44</f>
        <v>4624920000</v>
      </c>
      <c r="G44" s="248" t="s">
        <v>46</v>
      </c>
    </row>
    <row r="45" spans="1:7" ht="54">
      <c r="A45" s="207" t="s">
        <v>5</v>
      </c>
      <c r="B45" s="203"/>
      <c r="C45" s="203"/>
      <c r="D45" s="203"/>
      <c r="E45" s="203"/>
      <c r="F45" s="174"/>
      <c r="G45" s="249"/>
    </row>
    <row r="46" spans="1:7" ht="18">
      <c r="A46" s="207" t="s">
        <v>6</v>
      </c>
      <c r="B46" s="203"/>
      <c r="C46" s="203"/>
      <c r="D46" s="203"/>
      <c r="E46" s="203"/>
      <c r="F46" s="174"/>
      <c r="G46" s="249"/>
    </row>
    <row r="47" spans="1:7" ht="36">
      <c r="A47" s="207" t="s">
        <v>7</v>
      </c>
      <c r="B47" s="203"/>
      <c r="C47" s="203"/>
      <c r="D47" s="203"/>
      <c r="E47" s="203"/>
      <c r="F47" s="174"/>
      <c r="G47" s="249"/>
    </row>
    <row r="48" spans="1:7" ht="18">
      <c r="A48" s="207" t="s">
        <v>8</v>
      </c>
      <c r="B48" s="203"/>
      <c r="C48" s="203"/>
      <c r="D48" s="203"/>
      <c r="E48" s="203"/>
      <c r="F48" s="174"/>
      <c r="G48" s="249"/>
    </row>
    <row r="49" spans="1:7" ht="36">
      <c r="A49" s="207" t="s">
        <v>9</v>
      </c>
      <c r="B49" s="203"/>
      <c r="C49" s="203"/>
      <c r="D49" s="203"/>
      <c r="E49" s="203"/>
      <c r="F49" s="174"/>
      <c r="G49" s="249"/>
    </row>
    <row r="50" spans="1:7" ht="36">
      <c r="A50" s="207" t="s">
        <v>10</v>
      </c>
      <c r="B50" s="203"/>
      <c r="C50" s="203"/>
      <c r="D50" s="203"/>
      <c r="E50" s="203"/>
      <c r="F50" s="174"/>
      <c r="G50" s="249"/>
    </row>
    <row r="51" spans="1:7" ht="54">
      <c r="A51" s="207" t="s">
        <v>11</v>
      </c>
      <c r="B51" s="203"/>
      <c r="C51" s="203"/>
      <c r="D51" s="203"/>
      <c r="E51" s="203"/>
      <c r="F51" s="174"/>
      <c r="G51" s="249"/>
    </row>
    <row r="52" spans="1:7" ht="72">
      <c r="A52" s="207" t="s">
        <v>12</v>
      </c>
      <c r="B52" s="203"/>
      <c r="C52" s="203"/>
      <c r="D52" s="203"/>
      <c r="E52" s="203"/>
      <c r="F52" s="174"/>
      <c r="G52" s="249"/>
    </row>
    <row r="53" spans="1:7" ht="54.75" thickBot="1">
      <c r="A53" s="215" t="s">
        <v>13</v>
      </c>
      <c r="B53" s="205"/>
      <c r="C53" s="205"/>
      <c r="D53" s="205"/>
      <c r="E53" s="205"/>
      <c r="F53" s="175"/>
      <c r="G53" s="250"/>
    </row>
    <row r="54" ht="18">
      <c r="G54" s="251"/>
    </row>
    <row r="55" spans="1:7" ht="18.75" thickBot="1">
      <c r="A55" s="157" t="s">
        <v>111</v>
      </c>
      <c r="B55" s="158"/>
      <c r="C55" s="158"/>
      <c r="D55" s="158"/>
      <c r="G55" s="251"/>
    </row>
    <row r="56" spans="1:7" ht="36.75" thickBot="1">
      <c r="A56" s="159" t="s">
        <v>112</v>
      </c>
      <c r="B56" s="160" t="s">
        <v>36</v>
      </c>
      <c r="C56" s="160" t="s">
        <v>100</v>
      </c>
      <c r="D56" s="160" t="s">
        <v>101</v>
      </c>
      <c r="E56" s="161" t="s">
        <v>102</v>
      </c>
      <c r="F56" s="161" t="s">
        <v>98</v>
      </c>
      <c r="G56" s="252" t="s">
        <v>37</v>
      </c>
    </row>
    <row r="57" spans="1:7" ht="126">
      <c r="A57" s="190" t="s">
        <v>105</v>
      </c>
      <c r="B57" s="191">
        <v>560000000</v>
      </c>
      <c r="C57" s="191">
        <v>610000000</v>
      </c>
      <c r="D57" s="191">
        <f>C57*1.05</f>
        <v>640500000</v>
      </c>
      <c r="E57" s="191">
        <f>D57*1.045</f>
        <v>669322500</v>
      </c>
      <c r="F57" s="163">
        <f>E57+D57+C57+B57</f>
        <v>2479822500</v>
      </c>
      <c r="G57" s="254" t="s">
        <v>38</v>
      </c>
    </row>
    <row r="58" spans="1:7" ht="54">
      <c r="A58" s="192" t="s">
        <v>106</v>
      </c>
      <c r="B58" s="193"/>
      <c r="C58" s="193"/>
      <c r="D58" s="193"/>
      <c r="E58" s="193"/>
      <c r="F58" s="164"/>
      <c r="G58" s="255" t="s">
        <v>39</v>
      </c>
    </row>
    <row r="59" spans="1:7" ht="72">
      <c r="A59" s="192" t="s">
        <v>107</v>
      </c>
      <c r="B59" s="193"/>
      <c r="C59" s="193"/>
      <c r="D59" s="193"/>
      <c r="E59" s="193"/>
      <c r="F59" s="164"/>
      <c r="G59" s="255" t="s">
        <v>38</v>
      </c>
    </row>
    <row r="60" spans="1:7" ht="54">
      <c r="A60" s="192" t="s">
        <v>108</v>
      </c>
      <c r="B60" s="193"/>
      <c r="C60" s="193"/>
      <c r="D60" s="193"/>
      <c r="E60" s="193"/>
      <c r="F60" s="164"/>
      <c r="G60" s="255" t="s">
        <v>40</v>
      </c>
    </row>
    <row r="61" spans="1:7" ht="72">
      <c r="A61" s="192" t="s">
        <v>109</v>
      </c>
      <c r="B61" s="193"/>
      <c r="C61" s="193"/>
      <c r="D61" s="193"/>
      <c r="E61" s="193"/>
      <c r="F61" s="164"/>
      <c r="G61" s="255" t="s">
        <v>38</v>
      </c>
    </row>
    <row r="62" spans="1:7" ht="54.75" thickBot="1">
      <c r="A62" s="194" t="s">
        <v>110</v>
      </c>
      <c r="B62" s="195"/>
      <c r="C62" s="195"/>
      <c r="D62" s="195"/>
      <c r="E62" s="195"/>
      <c r="F62" s="165"/>
      <c r="G62" s="256" t="s">
        <v>41</v>
      </c>
    </row>
    <row r="63" spans="1:7" ht="18">
      <c r="A63" s="257"/>
      <c r="B63" s="258"/>
      <c r="C63" s="258"/>
      <c r="D63" s="258"/>
      <c r="E63" s="197"/>
      <c r="F63" s="166"/>
      <c r="G63" s="198"/>
    </row>
    <row r="64" spans="1:7" s="81" customFormat="1" ht="18">
      <c r="A64" s="261"/>
      <c r="B64" s="261"/>
      <c r="C64" s="261"/>
      <c r="D64" s="261"/>
      <c r="E64" s="261"/>
      <c r="F64" s="262"/>
      <c r="G64" s="261"/>
    </row>
    <row r="65" spans="1:5" ht="18.75" thickBot="1">
      <c r="A65" s="259" t="s">
        <v>136</v>
      </c>
      <c r="B65" s="260"/>
      <c r="C65" s="260"/>
      <c r="D65" s="260"/>
      <c r="E65" s="153"/>
    </row>
    <row r="66" spans="1:7" ht="36.75" thickBot="1">
      <c r="A66" s="169" t="s">
        <v>112</v>
      </c>
      <c r="B66" s="170" t="s">
        <v>36</v>
      </c>
      <c r="C66" s="170" t="s">
        <v>100</v>
      </c>
      <c r="D66" s="170" t="s">
        <v>101</v>
      </c>
      <c r="E66" s="171" t="s">
        <v>102</v>
      </c>
      <c r="F66" s="172" t="s">
        <v>98</v>
      </c>
      <c r="G66" s="172" t="s">
        <v>37</v>
      </c>
    </row>
    <row r="67" spans="1:7" ht="36" customHeight="1">
      <c r="A67" s="190" t="s">
        <v>137</v>
      </c>
      <c r="B67" s="229">
        <v>0</v>
      </c>
      <c r="C67" s="229">
        <v>91500000000</v>
      </c>
      <c r="D67" s="229">
        <v>58000000000</v>
      </c>
      <c r="E67" s="229">
        <v>50500000000</v>
      </c>
      <c r="F67" s="229">
        <f>E67+D67+C67</f>
        <v>200000000000</v>
      </c>
      <c r="G67" s="230" t="s">
        <v>44</v>
      </c>
    </row>
    <row r="68" spans="1:7" ht="72">
      <c r="A68" s="207" t="s">
        <v>138</v>
      </c>
      <c r="B68" s="231"/>
      <c r="C68" s="231"/>
      <c r="D68" s="231"/>
      <c r="E68" s="231"/>
      <c r="F68" s="231"/>
      <c r="G68" s="232"/>
    </row>
    <row r="69" spans="1:7" ht="36">
      <c r="A69" s="207" t="s">
        <v>139</v>
      </c>
      <c r="B69" s="231"/>
      <c r="C69" s="231"/>
      <c r="D69" s="231"/>
      <c r="E69" s="231"/>
      <c r="F69" s="231"/>
      <c r="G69" s="232"/>
    </row>
    <row r="70" spans="1:7" ht="54">
      <c r="A70" s="207" t="s">
        <v>140</v>
      </c>
      <c r="B70" s="231"/>
      <c r="C70" s="231"/>
      <c r="D70" s="231"/>
      <c r="E70" s="231"/>
      <c r="F70" s="231"/>
      <c r="G70" s="232"/>
    </row>
    <row r="71" spans="1:7" ht="54">
      <c r="A71" s="207" t="s">
        <v>141</v>
      </c>
      <c r="B71" s="231"/>
      <c r="C71" s="231"/>
      <c r="D71" s="231"/>
      <c r="E71" s="231"/>
      <c r="F71" s="231"/>
      <c r="G71" s="232"/>
    </row>
    <row r="72" spans="1:7" ht="54">
      <c r="A72" s="207" t="s">
        <v>142</v>
      </c>
      <c r="B72" s="231"/>
      <c r="C72" s="231"/>
      <c r="D72" s="231"/>
      <c r="E72" s="231"/>
      <c r="F72" s="231"/>
      <c r="G72" s="232"/>
    </row>
    <row r="73" spans="1:7" ht="36">
      <c r="A73" s="207" t="s">
        <v>143</v>
      </c>
      <c r="B73" s="231"/>
      <c r="C73" s="231"/>
      <c r="D73" s="231"/>
      <c r="E73" s="231"/>
      <c r="F73" s="231"/>
      <c r="G73" s="232"/>
    </row>
    <row r="74" spans="1:7" ht="108">
      <c r="A74" s="207" t="s">
        <v>176</v>
      </c>
      <c r="B74" s="231"/>
      <c r="C74" s="231"/>
      <c r="D74" s="231"/>
      <c r="E74" s="231"/>
      <c r="F74" s="231"/>
      <c r="G74" s="232"/>
    </row>
    <row r="75" spans="1:7" ht="36">
      <c r="A75" s="207" t="s">
        <v>145</v>
      </c>
      <c r="B75" s="231"/>
      <c r="C75" s="231"/>
      <c r="D75" s="231"/>
      <c r="E75" s="231"/>
      <c r="F75" s="231"/>
      <c r="G75" s="232"/>
    </row>
    <row r="76" spans="1:7" ht="36">
      <c r="A76" s="207" t="s">
        <v>146</v>
      </c>
      <c r="B76" s="231"/>
      <c r="C76" s="231"/>
      <c r="D76" s="231"/>
      <c r="E76" s="231"/>
      <c r="F76" s="231"/>
      <c r="G76" s="232"/>
    </row>
    <row r="77" spans="1:7" ht="36">
      <c r="A77" s="207" t="s">
        <v>147</v>
      </c>
      <c r="B77" s="231"/>
      <c r="C77" s="231"/>
      <c r="D77" s="231"/>
      <c r="E77" s="231"/>
      <c r="F77" s="231"/>
      <c r="G77" s="232"/>
    </row>
    <row r="78" spans="1:7" ht="36">
      <c r="A78" s="207" t="s">
        <v>148</v>
      </c>
      <c r="B78" s="231"/>
      <c r="C78" s="231"/>
      <c r="D78" s="231"/>
      <c r="E78" s="231"/>
      <c r="F78" s="231"/>
      <c r="G78" s="232"/>
    </row>
    <row r="79" spans="1:7" ht="36">
      <c r="A79" s="207" t="s">
        <v>149</v>
      </c>
      <c r="B79" s="231"/>
      <c r="C79" s="231"/>
      <c r="D79" s="231"/>
      <c r="E79" s="231"/>
      <c r="F79" s="231"/>
      <c r="G79" s="232"/>
    </row>
    <row r="80" spans="1:7" ht="54.75" thickBot="1">
      <c r="A80" s="215" t="s">
        <v>150</v>
      </c>
      <c r="B80" s="233"/>
      <c r="C80" s="233"/>
      <c r="D80" s="233"/>
      <c r="E80" s="233"/>
      <c r="F80" s="233"/>
      <c r="G80" s="234"/>
    </row>
    <row r="81" spans="1:5" ht="18.75" thickBot="1">
      <c r="A81" s="259" t="s">
        <v>136</v>
      </c>
      <c r="B81" s="260"/>
      <c r="C81" s="260"/>
      <c r="D81" s="260"/>
      <c r="E81" s="153"/>
    </row>
    <row r="82" spans="1:7" ht="36">
      <c r="A82" s="169" t="s">
        <v>112</v>
      </c>
      <c r="B82" s="170" t="s">
        <v>36</v>
      </c>
      <c r="C82" s="170" t="s">
        <v>100</v>
      </c>
      <c r="D82" s="170" t="s">
        <v>101</v>
      </c>
      <c r="E82" s="171" t="s">
        <v>102</v>
      </c>
      <c r="F82" s="172" t="s">
        <v>98</v>
      </c>
      <c r="G82" s="172" t="s">
        <v>37</v>
      </c>
    </row>
    <row r="83" spans="1:7" ht="36">
      <c r="A83" s="207" t="s">
        <v>151</v>
      </c>
      <c r="B83" s="231"/>
      <c r="C83" s="231"/>
      <c r="D83" s="231"/>
      <c r="E83" s="231"/>
      <c r="F83" s="231"/>
      <c r="G83" s="263" t="str">
        <f>G67</f>
        <v>Secretaría de Movilidad - Departamento de Tránsito y Transporte del Municipio.</v>
      </c>
    </row>
    <row r="84" spans="1:7" ht="36">
      <c r="A84" s="207" t="s">
        <v>152</v>
      </c>
      <c r="B84" s="231"/>
      <c r="C84" s="231"/>
      <c r="D84" s="231"/>
      <c r="E84" s="231"/>
      <c r="F84" s="231"/>
      <c r="G84" s="263"/>
    </row>
    <row r="85" spans="1:7" ht="54">
      <c r="A85" s="207" t="s">
        <v>153</v>
      </c>
      <c r="B85" s="231"/>
      <c r="C85" s="231"/>
      <c r="D85" s="231"/>
      <c r="E85" s="231"/>
      <c r="F85" s="231"/>
      <c r="G85" s="263"/>
    </row>
    <row r="86" spans="1:7" ht="90">
      <c r="A86" s="208" t="s">
        <v>154</v>
      </c>
      <c r="B86" s="231"/>
      <c r="C86" s="231"/>
      <c r="D86" s="231"/>
      <c r="E86" s="231"/>
      <c r="F86" s="231"/>
      <c r="G86" s="263"/>
    </row>
    <row r="87" spans="1:7" ht="54">
      <c r="A87" s="208" t="s">
        <v>155</v>
      </c>
      <c r="B87" s="231"/>
      <c r="C87" s="231"/>
      <c r="D87" s="231"/>
      <c r="E87" s="231"/>
      <c r="F87" s="231"/>
      <c r="G87" s="263"/>
    </row>
    <row r="88" spans="1:7" ht="36">
      <c r="A88" s="208" t="s">
        <v>156</v>
      </c>
      <c r="B88" s="231"/>
      <c r="C88" s="231"/>
      <c r="D88" s="231"/>
      <c r="E88" s="231"/>
      <c r="F88" s="231"/>
      <c r="G88" s="263"/>
    </row>
    <row r="89" spans="1:7" ht="72">
      <c r="A89" s="208" t="s">
        <v>157</v>
      </c>
      <c r="B89" s="231"/>
      <c r="C89" s="231"/>
      <c r="D89" s="231"/>
      <c r="E89" s="231"/>
      <c r="F89" s="231"/>
      <c r="G89" s="263"/>
    </row>
    <row r="90" spans="1:7" ht="54">
      <c r="A90" s="208" t="s">
        <v>158</v>
      </c>
      <c r="B90" s="231"/>
      <c r="C90" s="231"/>
      <c r="D90" s="231"/>
      <c r="E90" s="231"/>
      <c r="F90" s="231"/>
      <c r="G90" s="263"/>
    </row>
    <row r="91" spans="1:7" ht="36">
      <c r="A91" s="208" t="s">
        <v>159</v>
      </c>
      <c r="B91" s="231"/>
      <c r="C91" s="231"/>
      <c r="D91" s="231"/>
      <c r="E91" s="231"/>
      <c r="F91" s="231"/>
      <c r="G91" s="263"/>
    </row>
    <row r="92" spans="1:7" ht="72">
      <c r="A92" s="208" t="s">
        <v>160</v>
      </c>
      <c r="B92" s="231"/>
      <c r="C92" s="231"/>
      <c r="D92" s="231"/>
      <c r="E92" s="231"/>
      <c r="F92" s="231"/>
      <c r="G92" s="263"/>
    </row>
    <row r="93" spans="1:7" ht="72">
      <c r="A93" s="208" t="s">
        <v>161</v>
      </c>
      <c r="B93" s="231"/>
      <c r="C93" s="231"/>
      <c r="D93" s="231"/>
      <c r="E93" s="231"/>
      <c r="F93" s="231"/>
      <c r="G93" s="263"/>
    </row>
    <row r="94" spans="1:7" ht="36">
      <c r="A94" s="208" t="s">
        <v>162</v>
      </c>
      <c r="B94" s="231"/>
      <c r="C94" s="231"/>
      <c r="D94" s="231"/>
      <c r="E94" s="231"/>
      <c r="F94" s="231"/>
      <c r="G94" s="263"/>
    </row>
    <row r="95" spans="1:7" ht="54">
      <c r="A95" s="207" t="s">
        <v>163</v>
      </c>
      <c r="B95" s="231"/>
      <c r="C95" s="231"/>
      <c r="D95" s="231"/>
      <c r="E95" s="231"/>
      <c r="F95" s="231"/>
      <c r="G95" s="263"/>
    </row>
    <row r="96" spans="1:7" ht="54.75" thickBot="1">
      <c r="A96" s="215" t="s">
        <v>164</v>
      </c>
      <c r="B96" s="233"/>
      <c r="C96" s="233"/>
      <c r="D96" s="233"/>
      <c r="E96" s="233"/>
      <c r="F96" s="233"/>
      <c r="G96" s="264"/>
    </row>
    <row r="97" spans="1:7" ht="18">
      <c r="A97" s="216"/>
      <c r="B97" s="217"/>
      <c r="C97" s="217"/>
      <c r="D97" s="217"/>
      <c r="E97" s="218"/>
      <c r="F97" s="178"/>
      <c r="G97" s="219"/>
    </row>
    <row r="98" spans="1:5" ht="18.75" thickBot="1">
      <c r="A98" s="176" t="s">
        <v>14</v>
      </c>
      <c r="B98" s="177"/>
      <c r="C98" s="177"/>
      <c r="D98" s="177"/>
      <c r="E98" s="153"/>
    </row>
    <row r="99" spans="1:7" ht="36.75" thickBot="1">
      <c r="A99" s="159" t="s">
        <v>112</v>
      </c>
      <c r="B99" s="160" t="s">
        <v>36</v>
      </c>
      <c r="C99" s="160" t="s">
        <v>100</v>
      </c>
      <c r="D99" s="160" t="s">
        <v>101</v>
      </c>
      <c r="E99" s="161" t="s">
        <v>102</v>
      </c>
      <c r="F99" s="161" t="s">
        <v>98</v>
      </c>
      <c r="G99" s="162" t="s">
        <v>37</v>
      </c>
    </row>
    <row r="100" spans="1:7" ht="72">
      <c r="A100" s="190" t="s">
        <v>15</v>
      </c>
      <c r="B100" s="200">
        <v>149500000</v>
      </c>
      <c r="C100" s="200">
        <v>180000000</v>
      </c>
      <c r="D100" s="200">
        <f>C100*1.05</f>
        <v>189000000</v>
      </c>
      <c r="E100" s="200">
        <f>D100*1.045</f>
        <v>197505000</v>
      </c>
      <c r="F100" s="173">
        <f>E100+D100+C100+B100</f>
        <v>716005000</v>
      </c>
      <c r="G100" s="201" t="s">
        <v>47</v>
      </c>
    </row>
    <row r="101" spans="1:7" ht="72">
      <c r="A101" s="207" t="s">
        <v>16</v>
      </c>
      <c r="B101" s="203"/>
      <c r="C101" s="203"/>
      <c r="D101" s="203"/>
      <c r="E101" s="203"/>
      <c r="F101" s="174"/>
      <c r="G101" s="204"/>
    </row>
    <row r="102" spans="1:7" ht="90">
      <c r="A102" s="207" t="s">
        <v>17</v>
      </c>
      <c r="B102" s="203"/>
      <c r="C102" s="203"/>
      <c r="D102" s="203"/>
      <c r="E102" s="203"/>
      <c r="F102" s="174"/>
      <c r="G102" s="204"/>
    </row>
    <row r="103" spans="1:7" ht="72">
      <c r="A103" s="220" t="s">
        <v>18</v>
      </c>
      <c r="B103" s="203"/>
      <c r="C103" s="203"/>
      <c r="D103" s="203"/>
      <c r="E103" s="203"/>
      <c r="F103" s="174"/>
      <c r="G103" s="204"/>
    </row>
    <row r="104" spans="1:7" ht="18">
      <c r="A104" s="220" t="s">
        <v>19</v>
      </c>
      <c r="B104" s="203"/>
      <c r="C104" s="203"/>
      <c r="D104" s="203"/>
      <c r="E104" s="203"/>
      <c r="F104" s="174"/>
      <c r="G104" s="204"/>
    </row>
    <row r="105" spans="1:7" ht="54">
      <c r="A105" s="220" t="s">
        <v>20</v>
      </c>
      <c r="B105" s="203"/>
      <c r="C105" s="203"/>
      <c r="D105" s="203"/>
      <c r="E105" s="203"/>
      <c r="F105" s="174"/>
      <c r="G105" s="204"/>
    </row>
    <row r="106" spans="1:7" ht="54.75" thickBot="1">
      <c r="A106" s="221" t="s">
        <v>21</v>
      </c>
      <c r="B106" s="205"/>
      <c r="C106" s="205"/>
      <c r="D106" s="205"/>
      <c r="E106" s="205"/>
      <c r="F106" s="175"/>
      <c r="G106" s="206"/>
    </row>
    <row r="108" spans="1:4" ht="18.75" thickBot="1">
      <c r="A108" s="179" t="s">
        <v>88</v>
      </c>
      <c r="B108" s="180"/>
      <c r="C108" s="180"/>
      <c r="D108" s="180"/>
    </row>
    <row r="109" spans="1:7" ht="36.75" thickBot="1">
      <c r="A109" s="169" t="s">
        <v>112</v>
      </c>
      <c r="B109" s="170" t="s">
        <v>36</v>
      </c>
      <c r="C109" s="170" t="s">
        <v>100</v>
      </c>
      <c r="D109" s="170" t="s">
        <v>101</v>
      </c>
      <c r="E109" s="171" t="s">
        <v>102</v>
      </c>
      <c r="F109" s="172" t="s">
        <v>98</v>
      </c>
      <c r="G109" s="172" t="s">
        <v>37</v>
      </c>
    </row>
    <row r="110" spans="1:7" ht="36">
      <c r="A110" s="222" t="s">
        <v>89</v>
      </c>
      <c r="B110" s="200">
        <v>2113120000</v>
      </c>
      <c r="C110" s="200">
        <f>D110/1.05</f>
        <v>2148857142.857143</v>
      </c>
      <c r="D110" s="200">
        <v>2256300000</v>
      </c>
      <c r="E110" s="200">
        <f>D110*1.045</f>
        <v>2357833500</v>
      </c>
      <c r="F110" s="173">
        <f>E110+D110+C110+B110</f>
        <v>8876110642.857143</v>
      </c>
      <c r="G110" s="201" t="s">
        <v>48</v>
      </c>
    </row>
    <row r="111" spans="1:7" ht="36">
      <c r="A111" s="223" t="s">
        <v>90</v>
      </c>
      <c r="B111" s="203"/>
      <c r="C111" s="203"/>
      <c r="D111" s="203"/>
      <c r="E111" s="203"/>
      <c r="F111" s="174"/>
      <c r="G111" s="204"/>
    </row>
    <row r="112" spans="1:7" ht="36">
      <c r="A112" s="223" t="s">
        <v>91</v>
      </c>
      <c r="B112" s="203"/>
      <c r="C112" s="203"/>
      <c r="D112" s="203"/>
      <c r="E112" s="203"/>
      <c r="F112" s="174"/>
      <c r="G112" s="204"/>
    </row>
    <row r="113" spans="1:7" ht="54">
      <c r="A113" s="223" t="s">
        <v>92</v>
      </c>
      <c r="B113" s="203"/>
      <c r="C113" s="203"/>
      <c r="D113" s="203"/>
      <c r="E113" s="203"/>
      <c r="F113" s="174"/>
      <c r="G113" s="204"/>
    </row>
    <row r="114" spans="1:7" ht="54">
      <c r="A114" s="223" t="s">
        <v>93</v>
      </c>
      <c r="B114" s="203"/>
      <c r="C114" s="203"/>
      <c r="D114" s="203"/>
      <c r="E114" s="203"/>
      <c r="F114" s="174"/>
      <c r="G114" s="204"/>
    </row>
    <row r="115" spans="1:7" ht="54">
      <c r="A115" s="224" t="s">
        <v>94</v>
      </c>
      <c r="B115" s="203"/>
      <c r="C115" s="203"/>
      <c r="D115" s="203"/>
      <c r="E115" s="203"/>
      <c r="F115" s="174"/>
      <c r="G115" s="204"/>
    </row>
    <row r="116" spans="1:7" ht="36">
      <c r="A116" s="224" t="s">
        <v>95</v>
      </c>
      <c r="B116" s="203"/>
      <c r="C116" s="203"/>
      <c r="D116" s="203"/>
      <c r="E116" s="203"/>
      <c r="F116" s="174"/>
      <c r="G116" s="204"/>
    </row>
    <row r="117" spans="1:7" ht="18">
      <c r="A117" s="223" t="s">
        <v>96</v>
      </c>
      <c r="B117" s="203"/>
      <c r="C117" s="203"/>
      <c r="D117" s="203"/>
      <c r="E117" s="203"/>
      <c r="F117" s="174"/>
      <c r="G117" s="204"/>
    </row>
    <row r="118" spans="1:7" ht="18.75" thickBot="1">
      <c r="A118" s="225" t="s">
        <v>97</v>
      </c>
      <c r="B118" s="205"/>
      <c r="C118" s="205"/>
      <c r="D118" s="205"/>
      <c r="E118" s="205"/>
      <c r="F118" s="175"/>
      <c r="G118" s="206"/>
    </row>
    <row r="120" spans="1:3" ht="18.75" thickBot="1">
      <c r="A120" s="181" t="s">
        <v>25</v>
      </c>
      <c r="B120" s="182"/>
      <c r="C120" s="182"/>
    </row>
    <row r="121" spans="1:7" ht="36.75" thickBot="1">
      <c r="A121" s="169" t="s">
        <v>112</v>
      </c>
      <c r="B121" s="170" t="s">
        <v>36</v>
      </c>
      <c r="C121" s="170" t="s">
        <v>100</v>
      </c>
      <c r="D121" s="170" t="s">
        <v>101</v>
      </c>
      <c r="E121" s="171" t="s">
        <v>102</v>
      </c>
      <c r="F121" s="172" t="s">
        <v>98</v>
      </c>
      <c r="G121" s="172" t="s">
        <v>37</v>
      </c>
    </row>
    <row r="122" spans="1:7" ht="54">
      <c r="A122" s="226" t="s">
        <v>26</v>
      </c>
      <c r="B122" s="200">
        <v>1208763000</v>
      </c>
      <c r="C122" s="200">
        <v>718000000</v>
      </c>
      <c r="D122" s="200">
        <f>C122*1.05</f>
        <v>753900000</v>
      </c>
      <c r="E122" s="200">
        <f>D122*1.045</f>
        <v>787825500</v>
      </c>
      <c r="F122" s="183">
        <f>E122+D122+C122+B122</f>
        <v>3468488500</v>
      </c>
      <c r="G122" s="201" t="s">
        <v>49</v>
      </c>
    </row>
    <row r="123" spans="1:7" ht="36">
      <c r="A123" s="227" t="s">
        <v>33</v>
      </c>
      <c r="B123" s="203"/>
      <c r="C123" s="203"/>
      <c r="D123" s="203"/>
      <c r="E123" s="203"/>
      <c r="F123" s="184"/>
      <c r="G123" s="204"/>
    </row>
    <row r="124" spans="1:7" ht="72">
      <c r="A124" s="227" t="s">
        <v>34</v>
      </c>
      <c r="B124" s="203"/>
      <c r="C124" s="203"/>
      <c r="D124" s="203"/>
      <c r="E124" s="203"/>
      <c r="F124" s="184"/>
      <c r="G124" s="204"/>
    </row>
    <row r="125" spans="1:7" ht="36">
      <c r="A125" s="227" t="s">
        <v>27</v>
      </c>
      <c r="B125" s="203"/>
      <c r="C125" s="203"/>
      <c r="D125" s="203"/>
      <c r="E125" s="203"/>
      <c r="F125" s="184"/>
      <c r="G125" s="204"/>
    </row>
    <row r="126" spans="1:7" ht="54">
      <c r="A126" s="227" t="s">
        <v>28</v>
      </c>
      <c r="B126" s="203"/>
      <c r="C126" s="203"/>
      <c r="D126" s="203"/>
      <c r="E126" s="203"/>
      <c r="F126" s="184"/>
      <c r="G126" s="204"/>
    </row>
    <row r="127" spans="1:7" ht="54">
      <c r="A127" s="227" t="s">
        <v>29</v>
      </c>
      <c r="B127" s="203"/>
      <c r="C127" s="203"/>
      <c r="D127" s="203"/>
      <c r="E127" s="203"/>
      <c r="F127" s="184"/>
      <c r="G127" s="204"/>
    </row>
    <row r="128" spans="1:7" ht="36">
      <c r="A128" s="227" t="s">
        <v>30</v>
      </c>
      <c r="B128" s="203"/>
      <c r="C128" s="203"/>
      <c r="D128" s="203"/>
      <c r="E128" s="203"/>
      <c r="F128" s="184"/>
      <c r="G128" s="204"/>
    </row>
    <row r="129" spans="1:7" ht="54">
      <c r="A129" s="227" t="s">
        <v>31</v>
      </c>
      <c r="B129" s="203"/>
      <c r="C129" s="203"/>
      <c r="D129" s="203"/>
      <c r="E129" s="203"/>
      <c r="F129" s="184"/>
      <c r="G129" s="204"/>
    </row>
    <row r="130" spans="1:7" ht="90.75" thickBot="1">
      <c r="A130" s="228" t="s">
        <v>32</v>
      </c>
      <c r="B130" s="205"/>
      <c r="C130" s="205"/>
      <c r="D130" s="205"/>
      <c r="E130" s="205"/>
      <c r="F130" s="185"/>
      <c r="G130" s="206"/>
    </row>
    <row r="132" spans="1:3" ht="18.75" thickBot="1">
      <c r="A132" s="181" t="s">
        <v>35</v>
      </c>
      <c r="B132" s="182"/>
      <c r="C132" s="182"/>
    </row>
    <row r="133" spans="1:7" ht="36.75" thickBot="1">
      <c r="A133" s="169" t="s">
        <v>112</v>
      </c>
      <c r="B133" s="170" t="s">
        <v>36</v>
      </c>
      <c r="C133" s="170" t="s">
        <v>100</v>
      </c>
      <c r="D133" s="170" t="s">
        <v>101</v>
      </c>
      <c r="E133" s="171" t="s">
        <v>102</v>
      </c>
      <c r="F133" s="172" t="s">
        <v>98</v>
      </c>
      <c r="G133" s="172" t="s">
        <v>37</v>
      </c>
    </row>
    <row r="134" spans="1:7" ht="36">
      <c r="A134" s="226" t="s">
        <v>54</v>
      </c>
      <c r="B134" s="229">
        <v>6776930868.279324</v>
      </c>
      <c r="C134" s="200">
        <v>22190000000</v>
      </c>
      <c r="D134" s="200">
        <f>C134*1.05</f>
        <v>23299500000</v>
      </c>
      <c r="E134" s="200">
        <f>D134*1.045</f>
        <v>24347977500</v>
      </c>
      <c r="F134" s="173">
        <f>E134+D134+C134+B134</f>
        <v>76614408368.27933</v>
      </c>
      <c r="G134" s="230" t="s">
        <v>50</v>
      </c>
    </row>
    <row r="135" spans="1:7" ht="36">
      <c r="A135" s="227" t="s">
        <v>55</v>
      </c>
      <c r="B135" s="231"/>
      <c r="C135" s="203"/>
      <c r="D135" s="203"/>
      <c r="E135" s="203"/>
      <c r="F135" s="174"/>
      <c r="G135" s="232"/>
    </row>
    <row r="136" spans="1:7" ht="36">
      <c r="A136" s="227" t="s">
        <v>53</v>
      </c>
      <c r="B136" s="231"/>
      <c r="C136" s="203"/>
      <c r="D136" s="203"/>
      <c r="E136" s="203"/>
      <c r="F136" s="174"/>
      <c r="G136" s="232"/>
    </row>
    <row r="137" spans="1:7" ht="54.75" thickBot="1">
      <c r="A137" s="228" t="s">
        <v>56</v>
      </c>
      <c r="B137" s="233"/>
      <c r="C137" s="205"/>
      <c r="D137" s="205"/>
      <c r="E137" s="205"/>
      <c r="F137" s="175"/>
      <c r="G137" s="234"/>
    </row>
    <row r="138" ht="18">
      <c r="G138" s="235"/>
    </row>
    <row r="139" spans="1:7" ht="18.75" thickBot="1">
      <c r="A139" s="181" t="s">
        <v>57</v>
      </c>
      <c r="B139" s="182"/>
      <c r="C139" s="182"/>
      <c r="G139" s="235"/>
    </row>
    <row r="140" spans="1:7" ht="36.75" thickBot="1">
      <c r="A140" s="169" t="s">
        <v>112</v>
      </c>
      <c r="B140" s="170" t="s">
        <v>36</v>
      </c>
      <c r="C140" s="170" t="s">
        <v>100</v>
      </c>
      <c r="D140" s="170" t="s">
        <v>101</v>
      </c>
      <c r="E140" s="171" t="s">
        <v>102</v>
      </c>
      <c r="F140" s="186" t="s">
        <v>98</v>
      </c>
      <c r="G140" s="172" t="s">
        <v>37</v>
      </c>
    </row>
    <row r="141" spans="1:7" ht="36">
      <c r="A141" s="226" t="s">
        <v>63</v>
      </c>
      <c r="B141" s="229">
        <v>17117661187.7207</v>
      </c>
      <c r="C141" s="200">
        <v>17940000000</v>
      </c>
      <c r="D141" s="200">
        <f>C141*1.05</f>
        <v>18837000000</v>
      </c>
      <c r="E141" s="200">
        <f>D141*1.045</f>
        <v>19684665000</v>
      </c>
      <c r="F141" s="173">
        <f>+B141</f>
        <v>17117661187.7207</v>
      </c>
      <c r="G141" s="201" t="s">
        <v>50</v>
      </c>
    </row>
    <row r="142" spans="1:7" ht="36">
      <c r="A142" s="227" t="s">
        <v>62</v>
      </c>
      <c r="B142" s="231"/>
      <c r="C142" s="203"/>
      <c r="D142" s="203"/>
      <c r="E142" s="203"/>
      <c r="F142" s="174"/>
      <c r="G142" s="204"/>
    </row>
    <row r="143" spans="1:7" ht="54">
      <c r="A143" s="236" t="s">
        <v>58</v>
      </c>
      <c r="B143" s="231"/>
      <c r="C143" s="203"/>
      <c r="D143" s="203"/>
      <c r="E143" s="203"/>
      <c r="F143" s="174"/>
      <c r="G143" s="204"/>
    </row>
    <row r="144" spans="1:7" ht="36">
      <c r="A144" s="237" t="s">
        <v>59</v>
      </c>
      <c r="B144" s="231"/>
      <c r="C144" s="203"/>
      <c r="D144" s="203"/>
      <c r="E144" s="203"/>
      <c r="F144" s="174"/>
      <c r="G144" s="204"/>
    </row>
    <row r="145" spans="1:7" ht="54">
      <c r="A145" s="236" t="s">
        <v>64</v>
      </c>
      <c r="B145" s="231"/>
      <c r="C145" s="203"/>
      <c r="D145" s="203"/>
      <c r="E145" s="203"/>
      <c r="F145" s="174"/>
      <c r="G145" s="204"/>
    </row>
    <row r="146" spans="1:7" ht="36">
      <c r="A146" s="236" t="s">
        <v>60</v>
      </c>
      <c r="B146" s="231"/>
      <c r="C146" s="203"/>
      <c r="D146" s="203"/>
      <c r="E146" s="203"/>
      <c r="F146" s="174"/>
      <c r="G146" s="204"/>
    </row>
    <row r="147" spans="1:7" ht="90.75" thickBot="1">
      <c r="A147" s="238" t="s">
        <v>61</v>
      </c>
      <c r="B147" s="233"/>
      <c r="C147" s="205"/>
      <c r="D147" s="205"/>
      <c r="E147" s="205"/>
      <c r="F147" s="175"/>
      <c r="G147" s="206"/>
    </row>
    <row r="149" spans="1:3" ht="18.75" thickBot="1">
      <c r="A149" s="181" t="s">
        <v>65</v>
      </c>
      <c r="B149" s="182"/>
      <c r="C149" s="182"/>
    </row>
    <row r="150" spans="1:7" ht="36.75" thickBot="1">
      <c r="A150" s="169" t="s">
        <v>112</v>
      </c>
      <c r="B150" s="170" t="s">
        <v>36</v>
      </c>
      <c r="C150" s="170" t="s">
        <v>100</v>
      </c>
      <c r="D150" s="170" t="s">
        <v>101</v>
      </c>
      <c r="E150" s="171" t="s">
        <v>102</v>
      </c>
      <c r="F150" s="172" t="s">
        <v>98</v>
      </c>
      <c r="G150" s="172" t="s">
        <v>37</v>
      </c>
    </row>
    <row r="151" spans="1:7" ht="90.75" thickBot="1">
      <c r="A151" s="239" t="s">
        <v>66</v>
      </c>
      <c r="B151" s="240">
        <v>2750000000</v>
      </c>
      <c r="C151" s="240">
        <v>2700000000</v>
      </c>
      <c r="D151" s="240">
        <f>C151*1.05</f>
        <v>2835000000</v>
      </c>
      <c r="E151" s="240">
        <f>D151*1.045</f>
        <v>2962575000</v>
      </c>
      <c r="F151" s="187">
        <f>E151+D151+C151+B151</f>
        <v>11247575000</v>
      </c>
      <c r="G151" s="241" t="s">
        <v>40</v>
      </c>
    </row>
    <row r="152" ht="18">
      <c r="G152" s="235"/>
    </row>
    <row r="153" spans="1:7" ht="18.75" thickBot="1">
      <c r="A153" s="181" t="s">
        <v>67</v>
      </c>
      <c r="B153" s="182"/>
      <c r="C153" s="182"/>
      <c r="G153" s="235"/>
    </row>
    <row r="154" spans="1:7" ht="36.75" thickBot="1">
      <c r="A154" s="169" t="s">
        <v>112</v>
      </c>
      <c r="B154" s="170" t="s">
        <v>36</v>
      </c>
      <c r="C154" s="170" t="s">
        <v>100</v>
      </c>
      <c r="D154" s="170" t="s">
        <v>101</v>
      </c>
      <c r="E154" s="171" t="s">
        <v>102</v>
      </c>
      <c r="F154" s="186" t="s">
        <v>98</v>
      </c>
      <c r="G154" s="172" t="s">
        <v>37</v>
      </c>
    </row>
    <row r="155" spans="1:7" ht="36.75" thickBot="1">
      <c r="A155" s="190" t="s">
        <v>68</v>
      </c>
      <c r="B155" s="200">
        <v>660000000</v>
      </c>
      <c r="C155" s="200">
        <v>400000000</v>
      </c>
      <c r="D155" s="200">
        <f>C155*1.05</f>
        <v>420000000</v>
      </c>
      <c r="E155" s="200">
        <v>440000000</v>
      </c>
      <c r="F155" s="173">
        <f>E155+D155+C155+B155</f>
        <v>1920000000</v>
      </c>
      <c r="G155" s="201" t="s">
        <v>51</v>
      </c>
    </row>
    <row r="156" spans="1:7" ht="36.75" thickBot="1">
      <c r="A156" s="242" t="s">
        <v>69</v>
      </c>
      <c r="B156" s="203"/>
      <c r="C156" s="203"/>
      <c r="D156" s="203"/>
      <c r="E156" s="203"/>
      <c r="F156" s="174"/>
      <c r="G156" s="204"/>
    </row>
    <row r="157" spans="1:7" ht="36">
      <c r="A157" s="207" t="s">
        <v>70</v>
      </c>
      <c r="B157" s="203"/>
      <c r="C157" s="203"/>
      <c r="D157" s="203"/>
      <c r="E157" s="203"/>
      <c r="F157" s="174"/>
      <c r="G157" s="204"/>
    </row>
    <row r="158" spans="1:7" ht="72">
      <c r="A158" s="207" t="s">
        <v>71</v>
      </c>
      <c r="B158" s="203"/>
      <c r="C158" s="203"/>
      <c r="D158" s="203"/>
      <c r="E158" s="203"/>
      <c r="F158" s="174"/>
      <c r="G158" s="204"/>
    </row>
    <row r="159" spans="1:7" ht="36.75" thickBot="1">
      <c r="A159" s="215" t="s">
        <v>72</v>
      </c>
      <c r="B159" s="205"/>
      <c r="C159" s="205"/>
      <c r="D159" s="205"/>
      <c r="E159" s="205"/>
      <c r="F159" s="175"/>
      <c r="G159" s="206"/>
    </row>
    <row r="161" spans="1:3" ht="18.75" thickBot="1">
      <c r="A161" s="181" t="s">
        <v>73</v>
      </c>
      <c r="B161" s="182"/>
      <c r="C161" s="182"/>
    </row>
    <row r="162" spans="1:7" ht="36.75" thickBot="1">
      <c r="A162" s="169" t="s">
        <v>112</v>
      </c>
      <c r="B162" s="170" t="s">
        <v>36</v>
      </c>
      <c r="C162" s="170" t="s">
        <v>100</v>
      </c>
      <c r="D162" s="170" t="s">
        <v>101</v>
      </c>
      <c r="E162" s="171" t="s">
        <v>102</v>
      </c>
      <c r="F162" s="172" t="s">
        <v>98</v>
      </c>
      <c r="G162" s="172" t="s">
        <v>37</v>
      </c>
    </row>
    <row r="163" spans="1:7" ht="36">
      <c r="A163" s="243" t="s">
        <v>74</v>
      </c>
      <c r="B163" s="229">
        <v>1271011000</v>
      </c>
      <c r="C163" s="200">
        <v>1283000000</v>
      </c>
      <c r="D163" s="200">
        <v>1350000000</v>
      </c>
      <c r="E163" s="200">
        <v>1410000000</v>
      </c>
      <c r="F163" s="173">
        <f>E163+D163+C163+B163</f>
        <v>5314011000</v>
      </c>
      <c r="G163" s="201" t="s">
        <v>52</v>
      </c>
    </row>
    <row r="164" spans="1:7" ht="36">
      <c r="A164" s="244" t="s">
        <v>75</v>
      </c>
      <c r="B164" s="231"/>
      <c r="C164" s="203"/>
      <c r="D164" s="203"/>
      <c r="E164" s="203"/>
      <c r="F164" s="174"/>
      <c r="G164" s="204"/>
    </row>
    <row r="165" spans="1:7" ht="36">
      <c r="A165" s="244" t="s">
        <v>76</v>
      </c>
      <c r="B165" s="231"/>
      <c r="C165" s="203"/>
      <c r="D165" s="203"/>
      <c r="E165" s="203"/>
      <c r="F165" s="174"/>
      <c r="G165" s="204"/>
    </row>
    <row r="166" spans="1:7" ht="54">
      <c r="A166" s="244" t="s">
        <v>77</v>
      </c>
      <c r="B166" s="231"/>
      <c r="C166" s="203"/>
      <c r="D166" s="203"/>
      <c r="E166" s="203"/>
      <c r="F166" s="174"/>
      <c r="G166" s="204"/>
    </row>
    <row r="167" spans="1:7" ht="36">
      <c r="A167" s="244" t="s">
        <v>78</v>
      </c>
      <c r="B167" s="231"/>
      <c r="C167" s="203"/>
      <c r="D167" s="203"/>
      <c r="E167" s="203"/>
      <c r="F167" s="174"/>
      <c r="G167" s="204"/>
    </row>
    <row r="168" spans="1:7" ht="36">
      <c r="A168" s="244" t="s">
        <v>80</v>
      </c>
      <c r="B168" s="231"/>
      <c r="C168" s="203"/>
      <c r="D168" s="203"/>
      <c r="E168" s="203"/>
      <c r="F168" s="174"/>
      <c r="G168" s="204"/>
    </row>
    <row r="169" spans="1:7" ht="54.75" thickBot="1">
      <c r="A169" s="245" t="s">
        <v>79</v>
      </c>
      <c r="B169" s="233"/>
      <c r="C169" s="205"/>
      <c r="D169" s="205"/>
      <c r="E169" s="205"/>
      <c r="F169" s="175"/>
      <c r="G169" s="206"/>
    </row>
    <row r="171" spans="1:4" ht="18.75" thickBot="1">
      <c r="A171" s="188" t="s">
        <v>87</v>
      </c>
      <c r="B171" s="189"/>
      <c r="C171" s="189"/>
      <c r="D171" s="189"/>
    </row>
    <row r="172" spans="1:7" ht="36.75" thickBot="1">
      <c r="A172" s="169" t="s">
        <v>112</v>
      </c>
      <c r="B172" s="170" t="s">
        <v>36</v>
      </c>
      <c r="C172" s="170" t="s">
        <v>100</v>
      </c>
      <c r="D172" s="170" t="s">
        <v>101</v>
      </c>
      <c r="E172" s="171" t="s">
        <v>102</v>
      </c>
      <c r="F172" s="172" t="s">
        <v>98</v>
      </c>
      <c r="G172" s="172" t="s">
        <v>37</v>
      </c>
    </row>
    <row r="173" spans="1:7" ht="36">
      <c r="A173" s="199" t="s">
        <v>86</v>
      </c>
      <c r="B173" s="200">
        <v>1570000000</v>
      </c>
      <c r="C173" s="200">
        <v>1000000000</v>
      </c>
      <c r="D173" s="200">
        <f>C173*1.05</f>
        <v>1050000000</v>
      </c>
      <c r="E173" s="200">
        <v>1100000000</v>
      </c>
      <c r="F173" s="173">
        <f>E173+D173+C173+B173</f>
        <v>4720000000</v>
      </c>
      <c r="G173" s="201" t="s">
        <v>51</v>
      </c>
    </row>
    <row r="174" spans="1:7" ht="36">
      <c r="A174" s="192" t="s">
        <v>82</v>
      </c>
      <c r="B174" s="203"/>
      <c r="C174" s="203"/>
      <c r="D174" s="203"/>
      <c r="E174" s="203"/>
      <c r="F174" s="174"/>
      <c r="G174" s="204"/>
    </row>
    <row r="175" spans="1:7" ht="54">
      <c r="A175" s="192" t="s">
        <v>83</v>
      </c>
      <c r="B175" s="203"/>
      <c r="C175" s="203"/>
      <c r="D175" s="203"/>
      <c r="E175" s="203"/>
      <c r="F175" s="174"/>
      <c r="G175" s="204"/>
    </row>
    <row r="176" spans="1:7" ht="54">
      <c r="A176" s="192" t="s">
        <v>84</v>
      </c>
      <c r="B176" s="203"/>
      <c r="C176" s="203"/>
      <c r="D176" s="203"/>
      <c r="E176" s="203"/>
      <c r="F176" s="174"/>
      <c r="G176" s="204"/>
    </row>
    <row r="177" spans="1:7" ht="54.75" thickBot="1">
      <c r="A177" s="246" t="s">
        <v>85</v>
      </c>
      <c r="B177" s="205"/>
      <c r="C177" s="205"/>
      <c r="D177" s="205"/>
      <c r="E177" s="205"/>
      <c r="F177" s="175"/>
      <c r="G177" s="206"/>
    </row>
    <row r="178" spans="2:6" ht="18">
      <c r="B178" s="247">
        <f>B173+B163+B155+B151+B141+B134+B122+B110+B100+B67+B44+B33+B26+B17+B5+B57</f>
        <v>50262986056.00002</v>
      </c>
      <c r="C178" s="247">
        <f>C173+C163+C155+C151+C141+C134+C122+C110+C100+C67+C44+C33+C26+C17+C5+C57</f>
        <v>155039857142.85715</v>
      </c>
      <c r="D178" s="247">
        <f>D173+D163+D155+D151+D141+D134+D122+D110+D100+D67+D44+D33+D26+D17+D5+D57</f>
        <v>124719700000</v>
      </c>
      <c r="E178" s="247">
        <f>E173+E163+E155+E151+E141+E134+E122+E110+E100+E67+E44+E33+E26+E17+E5+E57</f>
        <v>120225585500</v>
      </c>
      <c r="F178" s="247">
        <f>F173+F163+F155+F151+F141+F134+F122+F110+F100+F67+F44+F33+F26+F17+F5+F57</f>
        <v>393786463698.8572</v>
      </c>
    </row>
  </sheetData>
  <mergeCells count="97">
    <mergeCell ref="F173:F177"/>
    <mergeCell ref="G173:G177"/>
    <mergeCell ref="B173:B177"/>
    <mergeCell ref="C173:C177"/>
    <mergeCell ref="D173:D177"/>
    <mergeCell ref="E173:E177"/>
    <mergeCell ref="F155:F159"/>
    <mergeCell ref="G155:G159"/>
    <mergeCell ref="B163:B169"/>
    <mergeCell ref="C163:C169"/>
    <mergeCell ref="D163:D169"/>
    <mergeCell ref="E163:E169"/>
    <mergeCell ref="F163:F169"/>
    <mergeCell ref="G163:G169"/>
    <mergeCell ref="B155:B159"/>
    <mergeCell ref="C155:C159"/>
    <mergeCell ref="D155:D159"/>
    <mergeCell ref="E155:E159"/>
    <mergeCell ref="F44:F53"/>
    <mergeCell ref="G44:G53"/>
    <mergeCell ref="F100:F106"/>
    <mergeCell ref="G100:G106"/>
    <mergeCell ref="F110:F118"/>
    <mergeCell ref="B100:B106"/>
    <mergeCell ref="C100:C106"/>
    <mergeCell ref="D100:D106"/>
    <mergeCell ref="E100:E106"/>
    <mergeCell ref="F33:F40"/>
    <mergeCell ref="G33:G40"/>
    <mergeCell ref="D26:D28"/>
    <mergeCell ref="E26:E28"/>
    <mergeCell ref="F26:F28"/>
    <mergeCell ref="G26:G28"/>
    <mergeCell ref="D33:D40"/>
    <mergeCell ref="E33:E40"/>
    <mergeCell ref="G5:G13"/>
    <mergeCell ref="B17:B22"/>
    <mergeCell ref="C17:C22"/>
    <mergeCell ref="D17:D22"/>
    <mergeCell ref="E17:E22"/>
    <mergeCell ref="F17:F22"/>
    <mergeCell ref="G17:G22"/>
    <mergeCell ref="C5:C13"/>
    <mergeCell ref="D5:D13"/>
    <mergeCell ref="B26:B28"/>
    <mergeCell ref="C26:C28"/>
    <mergeCell ref="B33:B40"/>
    <mergeCell ref="C33:C40"/>
    <mergeCell ref="B44:B53"/>
    <mergeCell ref="C44:C53"/>
    <mergeCell ref="D44:D53"/>
    <mergeCell ref="C110:C118"/>
    <mergeCell ref="D110:D118"/>
    <mergeCell ref="E110:E118"/>
    <mergeCell ref="E5:E13"/>
    <mergeCell ref="E44:E53"/>
    <mergeCell ref="C67:C80"/>
    <mergeCell ref="D67:D80"/>
    <mergeCell ref="E67:E80"/>
    <mergeCell ref="C83:C96"/>
    <mergeCell ref="D83:D96"/>
    <mergeCell ref="D134:D137"/>
    <mergeCell ref="E134:E137"/>
    <mergeCell ref="G110:G118"/>
    <mergeCell ref="B122:B130"/>
    <mergeCell ref="C122:C130"/>
    <mergeCell ref="D122:D130"/>
    <mergeCell ref="E122:E130"/>
    <mergeCell ref="F122:F130"/>
    <mergeCell ref="G122:G130"/>
    <mergeCell ref="B110:B118"/>
    <mergeCell ref="F134:F137"/>
    <mergeCell ref="G134:G137"/>
    <mergeCell ref="B141:B147"/>
    <mergeCell ref="C141:C147"/>
    <mergeCell ref="D141:D147"/>
    <mergeCell ref="E141:E147"/>
    <mergeCell ref="F141:F147"/>
    <mergeCell ref="G141:G147"/>
    <mergeCell ref="B134:B137"/>
    <mergeCell ref="C134:C137"/>
    <mergeCell ref="F57:F62"/>
    <mergeCell ref="A1:D1"/>
    <mergeCell ref="A2:D2"/>
    <mergeCell ref="B5:B13"/>
    <mergeCell ref="B57:B62"/>
    <mergeCell ref="C57:C62"/>
    <mergeCell ref="D57:D62"/>
    <mergeCell ref="E57:E62"/>
    <mergeCell ref="F5:F13"/>
    <mergeCell ref="B67:B80"/>
    <mergeCell ref="F67:F80"/>
    <mergeCell ref="G67:G80"/>
    <mergeCell ref="B83:B96"/>
    <mergeCell ref="E83:E96"/>
    <mergeCell ref="F83:F96"/>
    <mergeCell ref="G83:G96"/>
  </mergeCells>
  <printOptions horizontalCentered="1"/>
  <pageMargins left="0.1968503937007874" right="0.2755905511811024" top="0.4" bottom="0.35433070866141736" header="0" footer="0"/>
  <pageSetup horizontalDpi="600" verticalDpi="600" orientation="landscape" scale="75" r:id="rId1"/>
  <rowBreaks count="3" manualBreakCount="3">
    <brk id="23" max="255" man="1"/>
    <brk id="64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"/>
  <sheetViews>
    <sheetView zoomScale="70" zoomScaleNormal="70" workbookViewId="0" topLeftCell="A172">
      <selection activeCell="F152" sqref="F152:F156"/>
    </sheetView>
  </sheetViews>
  <sheetFormatPr defaultColWidth="11.421875" defaultRowHeight="12.75"/>
  <cols>
    <col min="1" max="1" width="64.8515625" style="0" customWidth="1"/>
    <col min="2" max="3" width="6.7109375" style="107" bestFit="1" customWidth="1"/>
    <col min="4" max="4" width="6.28125" style="107" bestFit="1" customWidth="1"/>
    <col min="5" max="5" width="5.8515625" style="107" bestFit="1" customWidth="1"/>
    <col min="6" max="6" width="15.8515625" style="0" customWidth="1"/>
    <col min="7" max="8" width="17.421875" style="0" customWidth="1"/>
    <col min="9" max="9" width="15.8515625" style="0" customWidth="1"/>
    <col min="10" max="10" width="21.57421875" style="13" bestFit="1" customWidth="1"/>
    <col min="11" max="11" width="22.57421875" style="0" bestFit="1" customWidth="1"/>
  </cols>
  <sheetData>
    <row r="1" spans="1:8" ht="15.75">
      <c r="A1" s="118" t="s">
        <v>124</v>
      </c>
      <c r="B1" s="119"/>
      <c r="C1" s="119"/>
      <c r="D1" s="119"/>
      <c r="E1" s="119"/>
      <c r="F1" s="119"/>
      <c r="G1" s="119"/>
      <c r="H1" s="109"/>
    </row>
    <row r="2" spans="1:8" ht="15.75">
      <c r="A2" s="110" t="s">
        <v>104</v>
      </c>
      <c r="B2" s="111"/>
      <c r="C2" s="111"/>
      <c r="D2" s="111"/>
      <c r="E2" s="111"/>
      <c r="F2" s="111"/>
      <c r="G2" s="111"/>
      <c r="H2" s="120"/>
    </row>
    <row r="3" spans="1:8" ht="16.5" thickBot="1">
      <c r="A3" s="67" t="s">
        <v>111</v>
      </c>
      <c r="B3" s="102"/>
      <c r="C3" s="102"/>
      <c r="D3" s="102"/>
      <c r="E3" s="102"/>
      <c r="F3" s="68"/>
      <c r="G3" s="68"/>
      <c r="H3" s="68"/>
    </row>
    <row r="4" spans="1:11" ht="26.25" thickBot="1">
      <c r="A4" s="3" t="s">
        <v>112</v>
      </c>
      <c r="B4" s="75" t="s">
        <v>171</v>
      </c>
      <c r="C4" s="75" t="s">
        <v>172</v>
      </c>
      <c r="D4" s="75" t="s">
        <v>173</v>
      </c>
      <c r="E4" s="75" t="s">
        <v>174</v>
      </c>
      <c r="F4" s="73" t="s">
        <v>36</v>
      </c>
      <c r="G4" s="73" t="s">
        <v>100</v>
      </c>
      <c r="H4" s="73" t="s">
        <v>101</v>
      </c>
      <c r="I4" s="74" t="s">
        <v>102</v>
      </c>
      <c r="J4" s="74" t="s">
        <v>98</v>
      </c>
      <c r="K4" s="64" t="s">
        <v>37</v>
      </c>
    </row>
    <row r="5" spans="1:11" ht="51">
      <c r="A5" s="71" t="s">
        <v>105</v>
      </c>
      <c r="B5" s="86" t="s">
        <v>175</v>
      </c>
      <c r="C5" s="86" t="s">
        <v>175</v>
      </c>
      <c r="D5" s="86" t="s">
        <v>175</v>
      </c>
      <c r="E5" s="86" t="s">
        <v>175</v>
      </c>
      <c r="F5" s="121">
        <v>560000000</v>
      </c>
      <c r="G5" s="121">
        <v>610000000</v>
      </c>
      <c r="H5" s="121">
        <f>G5*1.05</f>
        <v>640500000</v>
      </c>
      <c r="I5" s="121">
        <f>H5*1.045</f>
        <v>669322500</v>
      </c>
      <c r="J5" s="115">
        <f>I5+H5+G5+F5</f>
        <v>2479822500</v>
      </c>
      <c r="K5" s="72" t="s">
        <v>38</v>
      </c>
    </row>
    <row r="6" spans="1:11" ht="38.25">
      <c r="A6" s="8" t="s">
        <v>106</v>
      </c>
      <c r="B6" s="86"/>
      <c r="C6" s="86" t="s">
        <v>175</v>
      </c>
      <c r="D6" s="86" t="s">
        <v>175</v>
      </c>
      <c r="E6" s="86" t="s">
        <v>175</v>
      </c>
      <c r="F6" s="122"/>
      <c r="G6" s="122"/>
      <c r="H6" s="122"/>
      <c r="I6" s="122"/>
      <c r="J6" s="116"/>
      <c r="K6" s="69" t="s">
        <v>39</v>
      </c>
    </row>
    <row r="7" spans="1:11" ht="25.5">
      <c r="A7" s="8" t="s">
        <v>107</v>
      </c>
      <c r="B7" s="86"/>
      <c r="C7" s="86"/>
      <c r="D7" s="86" t="s">
        <v>175</v>
      </c>
      <c r="E7" s="86" t="s">
        <v>175</v>
      </c>
      <c r="F7" s="122"/>
      <c r="G7" s="122"/>
      <c r="H7" s="122"/>
      <c r="I7" s="122"/>
      <c r="J7" s="116"/>
      <c r="K7" s="69" t="s">
        <v>38</v>
      </c>
    </row>
    <row r="8" spans="1:11" ht="25.5">
      <c r="A8" s="8" t="s">
        <v>108</v>
      </c>
      <c r="B8" s="86" t="s">
        <v>175</v>
      </c>
      <c r="C8" s="86" t="s">
        <v>175</v>
      </c>
      <c r="D8" s="86" t="s">
        <v>175</v>
      </c>
      <c r="E8" s="86" t="s">
        <v>175</v>
      </c>
      <c r="F8" s="122"/>
      <c r="G8" s="122"/>
      <c r="H8" s="122"/>
      <c r="I8" s="122"/>
      <c r="J8" s="116"/>
      <c r="K8" s="69" t="s">
        <v>40</v>
      </c>
    </row>
    <row r="9" spans="1:11" ht="25.5">
      <c r="A9" s="8" t="s">
        <v>109</v>
      </c>
      <c r="B9" s="86"/>
      <c r="C9" s="86" t="s">
        <v>175</v>
      </c>
      <c r="D9" s="86" t="s">
        <v>175</v>
      </c>
      <c r="E9" s="86" t="s">
        <v>175</v>
      </c>
      <c r="F9" s="122"/>
      <c r="G9" s="122"/>
      <c r="H9" s="122"/>
      <c r="I9" s="122"/>
      <c r="J9" s="116"/>
      <c r="K9" s="69" t="s">
        <v>38</v>
      </c>
    </row>
    <row r="10" spans="1:11" ht="26.25" thickBot="1">
      <c r="A10" s="9" t="s">
        <v>110</v>
      </c>
      <c r="B10" s="86" t="s">
        <v>175</v>
      </c>
      <c r="C10" s="86" t="s">
        <v>175</v>
      </c>
      <c r="D10" s="86" t="s">
        <v>175</v>
      </c>
      <c r="E10" s="86" t="s">
        <v>175</v>
      </c>
      <c r="F10" s="123"/>
      <c r="G10" s="123"/>
      <c r="H10" s="123"/>
      <c r="I10" s="123"/>
      <c r="J10" s="117"/>
      <c r="K10" s="70" t="s">
        <v>41</v>
      </c>
    </row>
    <row r="11" spans="1:11" ht="13.5" thickBot="1">
      <c r="A11" s="90"/>
      <c r="B11" s="101"/>
      <c r="C11" s="101"/>
      <c r="D11" s="101"/>
      <c r="E11" s="101"/>
      <c r="F11" s="91"/>
      <c r="G11" s="91"/>
      <c r="H11" s="91"/>
      <c r="I11" s="92"/>
      <c r="J11" s="94"/>
      <c r="K11" s="93"/>
    </row>
    <row r="12" spans="1:8" ht="13.5" thickBot="1">
      <c r="A12" s="19" t="s">
        <v>114</v>
      </c>
      <c r="B12" s="103"/>
      <c r="C12" s="103"/>
      <c r="D12" s="103"/>
      <c r="E12" s="103"/>
      <c r="F12" s="20"/>
      <c r="G12" s="20"/>
      <c r="H12" s="20"/>
    </row>
    <row r="13" spans="1:11" ht="26.25" thickBot="1">
      <c r="A13" s="1" t="s">
        <v>112</v>
      </c>
      <c r="B13" s="75" t="s">
        <v>171</v>
      </c>
      <c r="C13" s="75" t="s">
        <v>172</v>
      </c>
      <c r="D13" s="75" t="s">
        <v>173</v>
      </c>
      <c r="E13" s="75" t="s">
        <v>174</v>
      </c>
      <c r="F13" s="75" t="s">
        <v>36</v>
      </c>
      <c r="G13" s="75" t="s">
        <v>100</v>
      </c>
      <c r="H13" s="75" t="s">
        <v>101</v>
      </c>
      <c r="I13" s="76" t="s">
        <v>102</v>
      </c>
      <c r="J13" s="14" t="s">
        <v>98</v>
      </c>
      <c r="K13" s="14" t="s">
        <v>37</v>
      </c>
    </row>
    <row r="14" spans="1:11" ht="12.75">
      <c r="A14" s="7" t="s">
        <v>115</v>
      </c>
      <c r="B14" s="87" t="s">
        <v>175</v>
      </c>
      <c r="C14" s="87" t="s">
        <v>175</v>
      </c>
      <c r="D14" s="87" t="s">
        <v>175</v>
      </c>
      <c r="E14" s="87" t="s">
        <v>175</v>
      </c>
      <c r="F14" s="112">
        <v>1950000000</v>
      </c>
      <c r="G14" s="112">
        <v>2500000000</v>
      </c>
      <c r="H14" s="112">
        <f>G14*1.05</f>
        <v>2625000000</v>
      </c>
      <c r="I14" s="112">
        <f>H14*1.045</f>
        <v>2743125000</v>
      </c>
      <c r="J14" s="124">
        <f>I14+H14+G14+F14</f>
        <v>9818125000</v>
      </c>
      <c r="K14" s="133" t="s">
        <v>42</v>
      </c>
    </row>
    <row r="15" spans="1:11" ht="12.75">
      <c r="A15" s="12" t="s">
        <v>116</v>
      </c>
      <c r="B15" s="87" t="s">
        <v>175</v>
      </c>
      <c r="C15" s="87" t="s">
        <v>175</v>
      </c>
      <c r="D15" s="87" t="s">
        <v>175</v>
      </c>
      <c r="E15" s="87" t="s">
        <v>175</v>
      </c>
      <c r="F15" s="113"/>
      <c r="G15" s="113"/>
      <c r="H15" s="113"/>
      <c r="I15" s="113"/>
      <c r="J15" s="125"/>
      <c r="K15" s="134"/>
    </row>
    <row r="16" spans="1:11" ht="25.5">
      <c r="A16" s="12" t="s">
        <v>117</v>
      </c>
      <c r="B16" s="87" t="s">
        <v>175</v>
      </c>
      <c r="C16" s="87" t="s">
        <v>175</v>
      </c>
      <c r="D16" s="87" t="s">
        <v>175</v>
      </c>
      <c r="E16" s="87" t="s">
        <v>175</v>
      </c>
      <c r="F16" s="113"/>
      <c r="G16" s="113"/>
      <c r="H16" s="113"/>
      <c r="I16" s="113"/>
      <c r="J16" s="125"/>
      <c r="K16" s="134"/>
    </row>
    <row r="17" spans="1:11" ht="25.5">
      <c r="A17" s="12" t="s">
        <v>118</v>
      </c>
      <c r="B17" s="87"/>
      <c r="C17" s="87" t="s">
        <v>175</v>
      </c>
      <c r="D17" s="87" t="s">
        <v>175</v>
      </c>
      <c r="E17" s="87" t="s">
        <v>175</v>
      </c>
      <c r="F17" s="113"/>
      <c r="G17" s="113"/>
      <c r="H17" s="113"/>
      <c r="I17" s="113"/>
      <c r="J17" s="125"/>
      <c r="K17" s="134"/>
    </row>
    <row r="18" spans="1:11" ht="12.75">
      <c r="A18" s="8" t="s">
        <v>119</v>
      </c>
      <c r="B18" s="87" t="s">
        <v>175</v>
      </c>
      <c r="C18" s="87" t="s">
        <v>175</v>
      </c>
      <c r="D18" s="87" t="s">
        <v>175</v>
      </c>
      <c r="E18" s="87" t="s">
        <v>175</v>
      </c>
      <c r="F18" s="113"/>
      <c r="G18" s="113"/>
      <c r="H18" s="113"/>
      <c r="I18" s="113"/>
      <c r="J18" s="125"/>
      <c r="K18" s="134"/>
    </row>
    <row r="19" spans="1:11" ht="25.5">
      <c r="A19" s="8" t="s">
        <v>120</v>
      </c>
      <c r="B19" s="87" t="s">
        <v>175</v>
      </c>
      <c r="C19" s="87" t="s">
        <v>175</v>
      </c>
      <c r="D19" s="87" t="s">
        <v>175</v>
      </c>
      <c r="E19" s="87" t="s">
        <v>175</v>
      </c>
      <c r="F19" s="113"/>
      <c r="G19" s="113"/>
      <c r="H19" s="113"/>
      <c r="I19" s="113"/>
      <c r="J19" s="125"/>
      <c r="K19" s="134"/>
    </row>
    <row r="20" spans="1:11" ht="12.75">
      <c r="A20" s="8" t="s">
        <v>121</v>
      </c>
      <c r="B20" s="87"/>
      <c r="C20" s="87" t="s">
        <v>175</v>
      </c>
      <c r="D20" s="87" t="s">
        <v>175</v>
      </c>
      <c r="E20" s="87"/>
      <c r="F20" s="113"/>
      <c r="G20" s="113"/>
      <c r="H20" s="113"/>
      <c r="I20" s="113"/>
      <c r="J20" s="125"/>
      <c r="K20" s="134"/>
    </row>
    <row r="21" spans="1:11" ht="25.5">
      <c r="A21" s="8" t="s">
        <v>122</v>
      </c>
      <c r="B21" s="87" t="s">
        <v>175</v>
      </c>
      <c r="C21" s="87" t="s">
        <v>175</v>
      </c>
      <c r="D21" s="87" t="s">
        <v>175</v>
      </c>
      <c r="E21" s="87" t="s">
        <v>175</v>
      </c>
      <c r="F21" s="113"/>
      <c r="G21" s="113"/>
      <c r="H21" s="113"/>
      <c r="I21" s="113"/>
      <c r="J21" s="125"/>
      <c r="K21" s="134"/>
    </row>
    <row r="22" spans="1:11" ht="26.25" thickBot="1">
      <c r="A22" s="9" t="s">
        <v>123</v>
      </c>
      <c r="B22" s="87"/>
      <c r="C22" s="87" t="s">
        <v>175</v>
      </c>
      <c r="D22" s="87" t="s">
        <v>175</v>
      </c>
      <c r="E22" s="87" t="s">
        <v>175</v>
      </c>
      <c r="F22" s="114"/>
      <c r="G22" s="114"/>
      <c r="H22" s="114"/>
      <c r="I22" s="114"/>
      <c r="J22" s="126"/>
      <c r="K22" s="135"/>
    </row>
    <row r="24" spans="1:9" ht="13.5" thickBot="1">
      <c r="A24" s="77" t="s">
        <v>128</v>
      </c>
      <c r="B24" s="104"/>
      <c r="C24" s="104"/>
      <c r="D24" s="104"/>
      <c r="E24" s="104"/>
      <c r="F24" s="78"/>
      <c r="G24" s="78"/>
      <c r="H24" s="78"/>
      <c r="I24" s="13"/>
    </row>
    <row r="25" spans="1:11" ht="26.25" thickBot="1">
      <c r="A25" s="3" t="s">
        <v>112</v>
      </c>
      <c r="B25" s="75" t="s">
        <v>171</v>
      </c>
      <c r="C25" s="75" t="s">
        <v>172</v>
      </c>
      <c r="D25" s="75" t="s">
        <v>173</v>
      </c>
      <c r="E25" s="75" t="s">
        <v>174</v>
      </c>
      <c r="F25" s="4" t="s">
        <v>36</v>
      </c>
      <c r="G25" s="4" t="s">
        <v>100</v>
      </c>
      <c r="H25" s="4" t="s">
        <v>101</v>
      </c>
      <c r="I25" s="5" t="s">
        <v>102</v>
      </c>
      <c r="J25" s="74" t="s">
        <v>98</v>
      </c>
      <c r="K25" s="64" t="s">
        <v>37</v>
      </c>
    </row>
    <row r="26" spans="1:11" ht="25.5">
      <c r="A26" s="71" t="s">
        <v>125</v>
      </c>
      <c r="B26" s="87" t="s">
        <v>175</v>
      </c>
      <c r="C26" s="87" t="s">
        <v>175</v>
      </c>
      <c r="D26" s="87" t="s">
        <v>175</v>
      </c>
      <c r="E26" s="87" t="s">
        <v>175</v>
      </c>
      <c r="F26" s="139">
        <f>13036000000-4421000000</f>
        <v>8615000000</v>
      </c>
      <c r="G26" s="139">
        <v>7014000000</v>
      </c>
      <c r="H26" s="139">
        <f>G26*1.05</f>
        <v>7364700000</v>
      </c>
      <c r="I26" s="139">
        <f>H26*1.045</f>
        <v>7696111499.999999</v>
      </c>
      <c r="J26" s="140">
        <f>I26+G26+F26+H26</f>
        <v>30689811500</v>
      </c>
      <c r="K26" s="141" t="s">
        <v>43</v>
      </c>
    </row>
    <row r="27" spans="1:11" ht="25.5">
      <c r="A27" s="10" t="s">
        <v>126</v>
      </c>
      <c r="B27" s="87" t="s">
        <v>175</v>
      </c>
      <c r="C27" s="87" t="s">
        <v>175</v>
      </c>
      <c r="D27" s="87" t="s">
        <v>175</v>
      </c>
      <c r="E27" s="87" t="s">
        <v>175</v>
      </c>
      <c r="F27" s="113"/>
      <c r="G27" s="113"/>
      <c r="H27" s="113"/>
      <c r="I27" s="113"/>
      <c r="J27" s="125"/>
      <c r="K27" s="134"/>
    </row>
    <row r="28" spans="1:11" ht="25.5">
      <c r="A28" s="10" t="s">
        <v>127</v>
      </c>
      <c r="B28" s="87" t="s">
        <v>175</v>
      </c>
      <c r="C28" s="87" t="s">
        <v>175</v>
      </c>
      <c r="D28" s="87" t="s">
        <v>175</v>
      </c>
      <c r="E28" s="87" t="s">
        <v>175</v>
      </c>
      <c r="F28" s="113"/>
      <c r="G28" s="113"/>
      <c r="H28" s="113"/>
      <c r="I28" s="113"/>
      <c r="J28" s="125"/>
      <c r="K28" s="134"/>
    </row>
    <row r="29" spans="1:11" ht="12.75">
      <c r="A29" s="21" t="s">
        <v>129</v>
      </c>
      <c r="B29" s="87"/>
      <c r="C29" s="87" t="s">
        <v>175</v>
      </c>
      <c r="D29" s="87" t="s">
        <v>175</v>
      </c>
      <c r="E29" s="87" t="s">
        <v>175</v>
      </c>
      <c r="F29" s="113"/>
      <c r="G29" s="113"/>
      <c r="H29" s="113"/>
      <c r="I29" s="113"/>
      <c r="J29" s="125"/>
      <c r="K29" s="134"/>
    </row>
    <row r="30" spans="1:11" ht="12.75">
      <c r="A30" s="21" t="s">
        <v>130</v>
      </c>
      <c r="B30" s="87"/>
      <c r="C30" s="87"/>
      <c r="D30" s="87" t="s">
        <v>175</v>
      </c>
      <c r="E30" s="87" t="s">
        <v>175</v>
      </c>
      <c r="F30" s="113"/>
      <c r="G30" s="113"/>
      <c r="H30" s="113"/>
      <c r="I30" s="113"/>
      <c r="J30" s="125"/>
      <c r="K30" s="134"/>
    </row>
    <row r="31" spans="1:11" ht="13.5" thickBot="1">
      <c r="A31" s="22" t="s">
        <v>131</v>
      </c>
      <c r="B31" s="87"/>
      <c r="C31" s="87"/>
      <c r="D31" s="87" t="s">
        <v>175</v>
      </c>
      <c r="E31" s="87" t="s">
        <v>175</v>
      </c>
      <c r="F31" s="114"/>
      <c r="G31" s="114"/>
      <c r="H31" s="114"/>
      <c r="I31" s="114"/>
      <c r="J31" s="126"/>
      <c r="K31" s="135"/>
    </row>
    <row r="33" spans="1:9" ht="13.5" thickBot="1">
      <c r="A33" s="19" t="s">
        <v>132</v>
      </c>
      <c r="B33" s="103"/>
      <c r="C33" s="103"/>
      <c r="D33" s="103"/>
      <c r="E33" s="103"/>
      <c r="F33" s="20"/>
      <c r="G33" s="20"/>
      <c r="H33" s="20"/>
      <c r="I33" s="13"/>
    </row>
    <row r="34" spans="1:11" ht="26.25" thickBot="1">
      <c r="A34" s="1" t="s">
        <v>112</v>
      </c>
      <c r="B34" s="75" t="s">
        <v>171</v>
      </c>
      <c r="C34" s="75" t="s">
        <v>172</v>
      </c>
      <c r="D34" s="75" t="s">
        <v>173</v>
      </c>
      <c r="E34" s="75" t="s">
        <v>174</v>
      </c>
      <c r="F34" s="6" t="s">
        <v>36</v>
      </c>
      <c r="G34" s="6" t="s">
        <v>100</v>
      </c>
      <c r="H34" s="6" t="s">
        <v>101</v>
      </c>
      <c r="I34" s="2" t="s">
        <v>102</v>
      </c>
      <c r="J34" s="14" t="s">
        <v>98</v>
      </c>
      <c r="K34" s="14" t="s">
        <v>37</v>
      </c>
    </row>
    <row r="35" spans="1:11" ht="25.5">
      <c r="A35" s="23" t="s">
        <v>133</v>
      </c>
      <c r="B35" s="112"/>
      <c r="C35" s="112"/>
      <c r="D35" s="112"/>
      <c r="E35" s="112"/>
      <c r="F35" s="112">
        <v>0</v>
      </c>
      <c r="G35" s="112">
        <v>100000000</v>
      </c>
      <c r="H35" s="112">
        <f>G35*1.05</f>
        <v>105000000</v>
      </c>
      <c r="I35" s="112">
        <f>H35*1.045</f>
        <v>109724999.99999999</v>
      </c>
      <c r="J35" s="124">
        <f>I35+H35+G35+F35</f>
        <v>314725000</v>
      </c>
      <c r="K35" s="133" t="s">
        <v>40</v>
      </c>
    </row>
    <row r="36" spans="1:11" ht="25.5">
      <c r="A36" s="24" t="s">
        <v>134</v>
      </c>
      <c r="B36" s="113"/>
      <c r="C36" s="113"/>
      <c r="D36" s="113"/>
      <c r="E36" s="113"/>
      <c r="F36" s="113"/>
      <c r="G36" s="113"/>
      <c r="H36" s="113"/>
      <c r="I36" s="113"/>
      <c r="J36" s="125"/>
      <c r="K36" s="134"/>
    </row>
    <row r="37" spans="1:11" ht="51.75" thickBot="1">
      <c r="A37" s="25" t="s">
        <v>135</v>
      </c>
      <c r="B37" s="114"/>
      <c r="C37" s="114"/>
      <c r="D37" s="114"/>
      <c r="E37" s="114"/>
      <c r="F37" s="114"/>
      <c r="G37" s="114"/>
      <c r="H37" s="114"/>
      <c r="I37" s="114"/>
      <c r="J37" s="126"/>
      <c r="K37" s="135"/>
    </row>
    <row r="40" spans="1:9" ht="13.5" thickBot="1">
      <c r="A40" s="19" t="s">
        <v>165</v>
      </c>
      <c r="B40" s="103"/>
      <c r="C40" s="103"/>
      <c r="D40" s="103"/>
      <c r="E40" s="103"/>
      <c r="F40" s="20"/>
      <c r="G40" s="20"/>
      <c r="H40" s="20"/>
      <c r="I40" s="13"/>
    </row>
    <row r="41" spans="1:11" ht="26.25" thickBot="1">
      <c r="A41" s="1" t="s">
        <v>112</v>
      </c>
      <c r="B41" s="75" t="s">
        <v>171</v>
      </c>
      <c r="C41" s="75" t="s">
        <v>172</v>
      </c>
      <c r="D41" s="75" t="s">
        <v>173</v>
      </c>
      <c r="E41" s="75" t="s">
        <v>174</v>
      </c>
      <c r="F41" s="6" t="s">
        <v>36</v>
      </c>
      <c r="G41" s="6" t="s">
        <v>100</v>
      </c>
      <c r="H41" s="6" t="s">
        <v>101</v>
      </c>
      <c r="I41" s="2" t="s">
        <v>102</v>
      </c>
      <c r="J41" s="14" t="s">
        <v>98</v>
      </c>
      <c r="K41" s="14" t="s">
        <v>37</v>
      </c>
    </row>
    <row r="42" spans="1:11" ht="14.25">
      <c r="A42" s="30" t="s">
        <v>166</v>
      </c>
      <c r="B42" s="87" t="s">
        <v>175</v>
      </c>
      <c r="C42" s="87" t="s">
        <v>175</v>
      </c>
      <c r="D42" s="87" t="s">
        <v>175</v>
      </c>
      <c r="E42" s="87" t="s">
        <v>175</v>
      </c>
      <c r="F42" s="112">
        <v>4421000000</v>
      </c>
      <c r="G42" s="112">
        <v>3636000000</v>
      </c>
      <c r="H42" s="112">
        <f>G42*1.05</f>
        <v>3817800000</v>
      </c>
      <c r="I42" s="112">
        <v>3990000000</v>
      </c>
      <c r="J42" s="124">
        <f>I42+H42+G42+F42</f>
        <v>15864800000</v>
      </c>
      <c r="K42" s="133" t="s">
        <v>45</v>
      </c>
    </row>
    <row r="43" spans="1:11" ht="28.5">
      <c r="A43" s="31" t="s">
        <v>167</v>
      </c>
      <c r="B43" s="87" t="s">
        <v>175</v>
      </c>
      <c r="C43" s="87" t="s">
        <v>175</v>
      </c>
      <c r="D43" s="87" t="s">
        <v>175</v>
      </c>
      <c r="E43" s="87" t="s">
        <v>175</v>
      </c>
      <c r="F43" s="113"/>
      <c r="G43" s="113"/>
      <c r="H43" s="113"/>
      <c r="I43" s="113"/>
      <c r="J43" s="125"/>
      <c r="K43" s="134"/>
    </row>
    <row r="44" spans="1:11" ht="14.25">
      <c r="A44" s="31" t="s">
        <v>168</v>
      </c>
      <c r="B44" s="87" t="s">
        <v>175</v>
      </c>
      <c r="C44" s="87" t="s">
        <v>175</v>
      </c>
      <c r="D44" s="87" t="s">
        <v>175</v>
      </c>
      <c r="E44" s="87" t="s">
        <v>175</v>
      </c>
      <c r="F44" s="113"/>
      <c r="G44" s="113"/>
      <c r="H44" s="113"/>
      <c r="I44" s="113"/>
      <c r="J44" s="125"/>
      <c r="K44" s="134"/>
    </row>
    <row r="45" spans="1:11" ht="14.25">
      <c r="A45" s="31" t="s">
        <v>169</v>
      </c>
      <c r="B45" s="87" t="s">
        <v>175</v>
      </c>
      <c r="C45" s="87" t="s">
        <v>175</v>
      </c>
      <c r="D45" s="87" t="s">
        <v>175</v>
      </c>
      <c r="E45" s="87" t="s">
        <v>175</v>
      </c>
      <c r="F45" s="113"/>
      <c r="G45" s="113"/>
      <c r="H45" s="113"/>
      <c r="I45" s="113"/>
      <c r="J45" s="125"/>
      <c r="K45" s="134"/>
    </row>
    <row r="46" spans="1:11" ht="28.5">
      <c r="A46" s="31" t="s">
        <v>170</v>
      </c>
      <c r="B46" s="87" t="s">
        <v>175</v>
      </c>
      <c r="C46" s="87" t="s">
        <v>175</v>
      </c>
      <c r="D46" s="87" t="s">
        <v>175</v>
      </c>
      <c r="E46" s="87" t="s">
        <v>175</v>
      </c>
      <c r="F46" s="113"/>
      <c r="G46" s="113"/>
      <c r="H46" s="113"/>
      <c r="I46" s="113"/>
      <c r="J46" s="125"/>
      <c r="K46" s="134"/>
    </row>
    <row r="47" spans="1:11" ht="14.25">
      <c r="A47" s="32" t="s">
        <v>0</v>
      </c>
      <c r="B47" s="87" t="s">
        <v>175</v>
      </c>
      <c r="C47" s="87" t="s">
        <v>175</v>
      </c>
      <c r="D47" s="87" t="s">
        <v>175</v>
      </c>
      <c r="E47" s="87" t="s">
        <v>175</v>
      </c>
      <c r="F47" s="113"/>
      <c r="G47" s="113"/>
      <c r="H47" s="113"/>
      <c r="I47" s="113"/>
      <c r="J47" s="125"/>
      <c r="K47" s="134"/>
    </row>
    <row r="48" spans="1:11" ht="14.25">
      <c r="A48" s="31" t="s">
        <v>1</v>
      </c>
      <c r="B48" s="87" t="s">
        <v>175</v>
      </c>
      <c r="C48" s="87" t="s">
        <v>175</v>
      </c>
      <c r="D48" s="87" t="s">
        <v>175</v>
      </c>
      <c r="E48" s="87" t="s">
        <v>175</v>
      </c>
      <c r="F48" s="113"/>
      <c r="G48" s="113"/>
      <c r="H48" s="113"/>
      <c r="I48" s="113"/>
      <c r="J48" s="125"/>
      <c r="K48" s="134"/>
    </row>
    <row r="49" spans="1:11" ht="29.25" thickBot="1">
      <c r="A49" s="33" t="s">
        <v>2</v>
      </c>
      <c r="B49" s="87" t="s">
        <v>175</v>
      </c>
      <c r="C49" s="87" t="s">
        <v>175</v>
      </c>
      <c r="D49" s="87" t="s">
        <v>175</v>
      </c>
      <c r="E49" s="87" t="s">
        <v>175</v>
      </c>
      <c r="F49" s="114"/>
      <c r="G49" s="114"/>
      <c r="H49" s="114"/>
      <c r="I49" s="114"/>
      <c r="J49" s="126"/>
      <c r="K49" s="135"/>
    </row>
    <row r="51" spans="1:9" ht="13.5" thickBot="1">
      <c r="A51" s="19" t="s">
        <v>3</v>
      </c>
      <c r="B51" s="103"/>
      <c r="C51" s="103"/>
      <c r="D51" s="103"/>
      <c r="E51" s="103"/>
      <c r="F51" s="20"/>
      <c r="G51" s="20"/>
      <c r="H51" s="20"/>
      <c r="I51" s="13"/>
    </row>
    <row r="52" spans="1:11" ht="26.25" thickBot="1">
      <c r="A52" s="1" t="s">
        <v>112</v>
      </c>
      <c r="B52" s="75" t="s">
        <v>171</v>
      </c>
      <c r="C52" s="75" t="s">
        <v>172</v>
      </c>
      <c r="D52" s="75" t="s">
        <v>173</v>
      </c>
      <c r="E52" s="75" t="s">
        <v>174</v>
      </c>
      <c r="F52" s="6" t="s">
        <v>36</v>
      </c>
      <c r="G52" s="6" t="s">
        <v>100</v>
      </c>
      <c r="H52" s="6" t="s">
        <v>101</v>
      </c>
      <c r="I52" s="2" t="s">
        <v>102</v>
      </c>
      <c r="J52" s="14" t="s">
        <v>98</v>
      </c>
      <c r="K52" s="14" t="s">
        <v>37</v>
      </c>
    </row>
    <row r="53" spans="1:11" ht="14.25">
      <c r="A53" s="30" t="s">
        <v>4</v>
      </c>
      <c r="B53" s="87" t="s">
        <v>175</v>
      </c>
      <c r="C53" s="87" t="s">
        <v>175</v>
      </c>
      <c r="D53" s="87" t="s">
        <v>175</v>
      </c>
      <c r="E53" s="87" t="s">
        <v>175</v>
      </c>
      <c r="F53" s="112">
        <v>1100000000</v>
      </c>
      <c r="G53" s="112">
        <v>1120000000</v>
      </c>
      <c r="H53" s="112">
        <f>G53*1.05</f>
        <v>1176000000</v>
      </c>
      <c r="I53" s="112">
        <f>H53*1.045</f>
        <v>1228920000</v>
      </c>
      <c r="J53" s="124">
        <f>I53+H53+G53+F53</f>
        <v>4624920000</v>
      </c>
      <c r="K53" s="133" t="s">
        <v>46</v>
      </c>
    </row>
    <row r="54" spans="1:11" ht="28.5">
      <c r="A54" s="31" t="s">
        <v>5</v>
      </c>
      <c r="B54" s="87"/>
      <c r="C54" s="87" t="s">
        <v>175</v>
      </c>
      <c r="D54" s="87" t="s">
        <v>175</v>
      </c>
      <c r="E54" s="87"/>
      <c r="F54" s="113"/>
      <c r="G54" s="113"/>
      <c r="H54" s="113"/>
      <c r="I54" s="113"/>
      <c r="J54" s="125"/>
      <c r="K54" s="134"/>
    </row>
    <row r="55" spans="1:11" ht="14.25">
      <c r="A55" s="31" t="s">
        <v>6</v>
      </c>
      <c r="B55" s="87"/>
      <c r="C55" s="87" t="s">
        <v>175</v>
      </c>
      <c r="D55" s="87" t="s">
        <v>175</v>
      </c>
      <c r="E55" s="87" t="s">
        <v>175</v>
      </c>
      <c r="F55" s="113"/>
      <c r="G55" s="113"/>
      <c r="H55" s="113"/>
      <c r="I55" s="113"/>
      <c r="J55" s="125"/>
      <c r="K55" s="134"/>
    </row>
    <row r="56" spans="1:11" ht="28.5">
      <c r="A56" s="31" t="s">
        <v>7</v>
      </c>
      <c r="B56" s="87"/>
      <c r="C56" s="87" t="s">
        <v>175</v>
      </c>
      <c r="D56" s="87" t="s">
        <v>175</v>
      </c>
      <c r="E56" s="87" t="s">
        <v>175</v>
      </c>
      <c r="F56" s="113"/>
      <c r="G56" s="113"/>
      <c r="H56" s="113"/>
      <c r="I56" s="113"/>
      <c r="J56" s="125"/>
      <c r="K56" s="134"/>
    </row>
    <row r="57" spans="1:11" ht="14.25">
      <c r="A57" s="31" t="s">
        <v>8</v>
      </c>
      <c r="B57" s="87" t="s">
        <v>175</v>
      </c>
      <c r="C57" s="87" t="s">
        <v>175</v>
      </c>
      <c r="D57" s="87" t="s">
        <v>175</v>
      </c>
      <c r="E57" s="87" t="s">
        <v>175</v>
      </c>
      <c r="F57" s="113"/>
      <c r="G57" s="113"/>
      <c r="H57" s="113"/>
      <c r="I57" s="113"/>
      <c r="J57" s="125"/>
      <c r="K57" s="134"/>
    </row>
    <row r="58" spans="1:11" ht="28.5">
      <c r="A58" s="31" t="s">
        <v>9</v>
      </c>
      <c r="B58" s="87" t="s">
        <v>175</v>
      </c>
      <c r="C58" s="87" t="s">
        <v>175</v>
      </c>
      <c r="D58" s="87" t="s">
        <v>175</v>
      </c>
      <c r="E58" s="87" t="s">
        <v>175</v>
      </c>
      <c r="F58" s="113"/>
      <c r="G58" s="113"/>
      <c r="H58" s="113"/>
      <c r="I58" s="113"/>
      <c r="J58" s="125"/>
      <c r="K58" s="134"/>
    </row>
    <row r="59" spans="1:11" ht="28.5">
      <c r="A59" s="31" t="s">
        <v>10</v>
      </c>
      <c r="B59" s="87" t="s">
        <v>175</v>
      </c>
      <c r="C59" s="87" t="s">
        <v>175</v>
      </c>
      <c r="D59" s="87" t="s">
        <v>175</v>
      </c>
      <c r="E59" s="87" t="s">
        <v>175</v>
      </c>
      <c r="F59" s="113"/>
      <c r="G59" s="113"/>
      <c r="H59" s="113"/>
      <c r="I59" s="113"/>
      <c r="J59" s="125"/>
      <c r="K59" s="134"/>
    </row>
    <row r="60" spans="1:11" ht="28.5">
      <c r="A60" s="31" t="s">
        <v>11</v>
      </c>
      <c r="B60" s="87" t="s">
        <v>175</v>
      </c>
      <c r="C60" s="87" t="s">
        <v>175</v>
      </c>
      <c r="D60" s="87" t="s">
        <v>175</v>
      </c>
      <c r="E60" s="87" t="s">
        <v>175</v>
      </c>
      <c r="F60" s="113"/>
      <c r="G60" s="113"/>
      <c r="H60" s="113"/>
      <c r="I60" s="113"/>
      <c r="J60" s="125"/>
      <c r="K60" s="134"/>
    </row>
    <row r="61" spans="1:11" ht="42.75">
      <c r="A61" s="31" t="s">
        <v>12</v>
      </c>
      <c r="B61" s="87"/>
      <c r="C61" s="87" t="s">
        <v>175</v>
      </c>
      <c r="D61" s="87" t="s">
        <v>175</v>
      </c>
      <c r="E61" s="87" t="s">
        <v>175</v>
      </c>
      <c r="F61" s="113"/>
      <c r="G61" s="113"/>
      <c r="H61" s="113"/>
      <c r="I61" s="113"/>
      <c r="J61" s="125"/>
      <c r="K61" s="134"/>
    </row>
    <row r="62" spans="1:11" ht="29.25" thickBot="1">
      <c r="A62" s="34" t="s">
        <v>13</v>
      </c>
      <c r="B62" s="87"/>
      <c r="C62" s="87"/>
      <c r="D62" s="87"/>
      <c r="E62" s="87"/>
      <c r="F62" s="114"/>
      <c r="G62" s="114"/>
      <c r="H62" s="114"/>
      <c r="I62" s="114"/>
      <c r="J62" s="126"/>
      <c r="K62" s="135"/>
    </row>
    <row r="64" spans="1:9" ht="13.5" thickBot="1">
      <c r="A64" s="19" t="s">
        <v>136</v>
      </c>
      <c r="B64" s="103"/>
      <c r="C64" s="103"/>
      <c r="D64" s="103"/>
      <c r="E64" s="103"/>
      <c r="F64" s="20"/>
      <c r="G64" s="20"/>
      <c r="H64" s="20"/>
      <c r="I64" s="13"/>
    </row>
    <row r="65" spans="1:11" ht="26.25" thickBot="1">
      <c r="A65" s="1" t="s">
        <v>112</v>
      </c>
      <c r="B65" s="75" t="s">
        <v>171</v>
      </c>
      <c r="C65" s="75" t="s">
        <v>172</v>
      </c>
      <c r="D65" s="75" t="s">
        <v>173</v>
      </c>
      <c r="E65" s="75" t="s">
        <v>174</v>
      </c>
      <c r="F65" s="6" t="s">
        <v>36</v>
      </c>
      <c r="G65" s="6" t="s">
        <v>100</v>
      </c>
      <c r="H65" s="6" t="s">
        <v>101</v>
      </c>
      <c r="I65" s="2" t="s">
        <v>102</v>
      </c>
      <c r="J65" s="14" t="s">
        <v>98</v>
      </c>
      <c r="K65" s="14" t="s">
        <v>37</v>
      </c>
    </row>
    <row r="66" spans="1:11" ht="12.75">
      <c r="A66" s="29" t="s">
        <v>137</v>
      </c>
      <c r="B66" s="87"/>
      <c r="C66" s="87" t="s">
        <v>175</v>
      </c>
      <c r="D66" s="87"/>
      <c r="E66" s="87"/>
      <c r="F66" s="112">
        <v>0</v>
      </c>
      <c r="G66" s="112">
        <v>91500000000</v>
      </c>
      <c r="H66" s="112">
        <v>58000000000</v>
      </c>
      <c r="I66" s="112">
        <v>50500000000</v>
      </c>
      <c r="J66" s="124">
        <f>I66+H66+G66</f>
        <v>200000000000</v>
      </c>
      <c r="K66" s="133" t="s">
        <v>44</v>
      </c>
    </row>
    <row r="67" spans="1:11" ht="24">
      <c r="A67" s="26" t="s">
        <v>138</v>
      </c>
      <c r="B67" s="87"/>
      <c r="C67" s="87" t="s">
        <v>175</v>
      </c>
      <c r="D67" s="87" t="s">
        <v>175</v>
      </c>
      <c r="E67" s="87" t="s">
        <v>175</v>
      </c>
      <c r="F67" s="113"/>
      <c r="G67" s="113"/>
      <c r="H67" s="113"/>
      <c r="I67" s="113"/>
      <c r="J67" s="125"/>
      <c r="K67" s="134"/>
    </row>
    <row r="68" spans="1:11" ht="24">
      <c r="A68" s="26" t="s">
        <v>139</v>
      </c>
      <c r="B68" s="87"/>
      <c r="C68" s="87" t="s">
        <v>175</v>
      </c>
      <c r="D68" s="87" t="s">
        <v>175</v>
      </c>
      <c r="E68" s="87" t="s">
        <v>175</v>
      </c>
      <c r="F68" s="113"/>
      <c r="G68" s="113"/>
      <c r="H68" s="113"/>
      <c r="I68" s="113"/>
      <c r="J68" s="125"/>
      <c r="K68" s="134"/>
    </row>
    <row r="69" spans="1:11" ht="24">
      <c r="A69" s="26" t="s">
        <v>140</v>
      </c>
      <c r="B69" s="87"/>
      <c r="C69" s="87"/>
      <c r="D69" s="87" t="s">
        <v>175</v>
      </c>
      <c r="E69" s="87" t="s">
        <v>175</v>
      </c>
      <c r="F69" s="113"/>
      <c r="G69" s="113"/>
      <c r="H69" s="113"/>
      <c r="I69" s="113"/>
      <c r="J69" s="125"/>
      <c r="K69" s="134"/>
    </row>
    <row r="70" spans="1:11" ht="24">
      <c r="A70" s="26" t="s">
        <v>141</v>
      </c>
      <c r="B70" s="87" t="s">
        <v>175</v>
      </c>
      <c r="C70" s="87"/>
      <c r="D70" s="87"/>
      <c r="E70" s="87"/>
      <c r="F70" s="113"/>
      <c r="G70" s="113"/>
      <c r="H70" s="113"/>
      <c r="I70" s="113"/>
      <c r="J70" s="125"/>
      <c r="K70" s="134"/>
    </row>
    <row r="71" spans="1:11" ht="24">
      <c r="A71" s="26" t="s">
        <v>142</v>
      </c>
      <c r="B71" s="87" t="s">
        <v>175</v>
      </c>
      <c r="C71" s="87" t="s">
        <v>175</v>
      </c>
      <c r="D71" s="87"/>
      <c r="E71" s="87"/>
      <c r="F71" s="113"/>
      <c r="G71" s="113"/>
      <c r="H71" s="113"/>
      <c r="I71" s="113"/>
      <c r="J71" s="125"/>
      <c r="K71" s="134"/>
    </row>
    <row r="72" spans="1:11" ht="12.75">
      <c r="A72" s="26" t="s">
        <v>143</v>
      </c>
      <c r="B72" s="87"/>
      <c r="C72" s="87"/>
      <c r="D72" s="87"/>
      <c r="E72" s="87" t="s">
        <v>175</v>
      </c>
      <c r="F72" s="113"/>
      <c r="G72" s="113"/>
      <c r="H72" s="113"/>
      <c r="I72" s="113"/>
      <c r="J72" s="125"/>
      <c r="K72" s="134"/>
    </row>
    <row r="73" spans="1:11" ht="48">
      <c r="A73" s="26" t="s">
        <v>144</v>
      </c>
      <c r="B73" s="87"/>
      <c r="C73" s="87" t="s">
        <v>175</v>
      </c>
      <c r="D73" s="87" t="s">
        <v>175</v>
      </c>
      <c r="E73" s="87" t="s">
        <v>175</v>
      </c>
      <c r="F73" s="113"/>
      <c r="G73" s="113"/>
      <c r="H73" s="113"/>
      <c r="I73" s="113"/>
      <c r="J73" s="125"/>
      <c r="K73" s="134"/>
    </row>
    <row r="74" spans="1:11" ht="12.75">
      <c r="A74" s="26" t="s">
        <v>145</v>
      </c>
      <c r="B74" s="87"/>
      <c r="C74" s="87"/>
      <c r="D74" s="87" t="s">
        <v>175</v>
      </c>
      <c r="E74" s="87" t="s">
        <v>175</v>
      </c>
      <c r="F74" s="113"/>
      <c r="G74" s="113"/>
      <c r="H74" s="113"/>
      <c r="I74" s="113"/>
      <c r="J74" s="125"/>
      <c r="K74" s="134"/>
    </row>
    <row r="75" spans="1:11" ht="24">
      <c r="A75" s="26" t="s">
        <v>146</v>
      </c>
      <c r="B75" s="87"/>
      <c r="C75" s="87"/>
      <c r="D75" s="87" t="s">
        <v>175</v>
      </c>
      <c r="E75" s="87" t="s">
        <v>175</v>
      </c>
      <c r="F75" s="113"/>
      <c r="G75" s="113"/>
      <c r="H75" s="113"/>
      <c r="I75" s="113"/>
      <c r="J75" s="125"/>
      <c r="K75" s="134"/>
    </row>
    <row r="76" spans="1:11" ht="24">
      <c r="A76" s="26" t="s">
        <v>147</v>
      </c>
      <c r="B76" s="87"/>
      <c r="C76" s="87"/>
      <c r="D76" s="87" t="s">
        <v>175</v>
      </c>
      <c r="E76" s="87" t="s">
        <v>175</v>
      </c>
      <c r="F76" s="113"/>
      <c r="G76" s="113"/>
      <c r="H76" s="113"/>
      <c r="I76" s="113"/>
      <c r="J76" s="125"/>
      <c r="K76" s="134"/>
    </row>
    <row r="77" spans="1:11" ht="24">
      <c r="A77" s="26" t="s">
        <v>148</v>
      </c>
      <c r="B77" s="87"/>
      <c r="C77" s="87"/>
      <c r="D77" s="87" t="s">
        <v>175</v>
      </c>
      <c r="E77" s="87"/>
      <c r="F77" s="113"/>
      <c r="G77" s="113"/>
      <c r="H77" s="113"/>
      <c r="I77" s="113"/>
      <c r="J77" s="125"/>
      <c r="K77" s="134"/>
    </row>
    <row r="78" spans="1:11" ht="12.75">
      <c r="A78" s="26" t="s">
        <v>149</v>
      </c>
      <c r="B78" s="87"/>
      <c r="C78" s="87" t="s">
        <v>175</v>
      </c>
      <c r="D78" s="87"/>
      <c r="E78" s="87"/>
      <c r="F78" s="113"/>
      <c r="G78" s="113"/>
      <c r="H78" s="113"/>
      <c r="I78" s="113"/>
      <c r="J78" s="125"/>
      <c r="K78" s="134"/>
    </row>
    <row r="79" spans="1:11" ht="24">
      <c r="A79" s="26" t="s">
        <v>150</v>
      </c>
      <c r="B79" s="87" t="s">
        <v>175</v>
      </c>
      <c r="C79" s="87" t="s">
        <v>175</v>
      </c>
      <c r="D79" s="87" t="s">
        <v>175</v>
      </c>
      <c r="E79" s="87" t="s">
        <v>175</v>
      </c>
      <c r="F79" s="113"/>
      <c r="G79" s="113"/>
      <c r="H79" s="113"/>
      <c r="I79" s="113"/>
      <c r="J79" s="125"/>
      <c r="K79" s="134"/>
    </row>
    <row r="80" spans="1:11" ht="24">
      <c r="A80" s="26" t="s">
        <v>151</v>
      </c>
      <c r="B80" s="87"/>
      <c r="C80" s="87" t="s">
        <v>175</v>
      </c>
      <c r="D80" s="87"/>
      <c r="E80" s="87"/>
      <c r="F80" s="113"/>
      <c r="G80" s="113"/>
      <c r="H80" s="113"/>
      <c r="I80" s="113"/>
      <c r="J80" s="125"/>
      <c r="K80" s="134"/>
    </row>
    <row r="81" spans="1:11" ht="12.75">
      <c r="A81" s="26" t="s">
        <v>152</v>
      </c>
      <c r="B81" s="87"/>
      <c r="C81" s="87"/>
      <c r="D81" s="87" t="s">
        <v>175</v>
      </c>
      <c r="E81" s="87" t="s">
        <v>175</v>
      </c>
      <c r="F81" s="113"/>
      <c r="G81" s="113"/>
      <c r="H81" s="113"/>
      <c r="I81" s="113"/>
      <c r="J81" s="125"/>
      <c r="K81" s="134"/>
    </row>
    <row r="82" spans="1:11" ht="24">
      <c r="A82" s="26" t="s">
        <v>153</v>
      </c>
      <c r="B82" s="87"/>
      <c r="C82" s="87"/>
      <c r="D82" s="87" t="s">
        <v>175</v>
      </c>
      <c r="E82" s="87" t="s">
        <v>175</v>
      </c>
      <c r="F82" s="113"/>
      <c r="G82" s="113"/>
      <c r="H82" s="113"/>
      <c r="I82" s="113"/>
      <c r="J82" s="125"/>
      <c r="K82" s="134"/>
    </row>
    <row r="83" spans="1:11" ht="36">
      <c r="A83" s="27" t="s">
        <v>154</v>
      </c>
      <c r="B83" s="87"/>
      <c r="C83" s="87"/>
      <c r="D83" s="87" t="s">
        <v>175</v>
      </c>
      <c r="E83" s="87" t="s">
        <v>175</v>
      </c>
      <c r="F83" s="113"/>
      <c r="G83" s="113"/>
      <c r="H83" s="113"/>
      <c r="I83" s="113"/>
      <c r="J83" s="125"/>
      <c r="K83" s="134"/>
    </row>
    <row r="84" spans="1:11" ht="24">
      <c r="A84" s="27" t="s">
        <v>155</v>
      </c>
      <c r="B84" s="87"/>
      <c r="C84" s="87" t="s">
        <v>175</v>
      </c>
      <c r="D84" s="87" t="s">
        <v>175</v>
      </c>
      <c r="E84" s="87" t="s">
        <v>175</v>
      </c>
      <c r="F84" s="113"/>
      <c r="G84" s="113"/>
      <c r="H84" s="113"/>
      <c r="I84" s="113"/>
      <c r="J84" s="125"/>
      <c r="K84" s="134"/>
    </row>
    <row r="85" spans="1:11" ht="24">
      <c r="A85" s="27" t="s">
        <v>156</v>
      </c>
      <c r="B85" s="87"/>
      <c r="C85" s="87" t="s">
        <v>175</v>
      </c>
      <c r="D85" s="87" t="s">
        <v>175</v>
      </c>
      <c r="E85" s="87" t="s">
        <v>175</v>
      </c>
      <c r="F85" s="113"/>
      <c r="G85" s="113"/>
      <c r="H85" s="113"/>
      <c r="I85" s="113"/>
      <c r="J85" s="125"/>
      <c r="K85" s="134"/>
    </row>
    <row r="86" spans="1:11" ht="24">
      <c r="A86" s="27" t="s">
        <v>157</v>
      </c>
      <c r="B86" s="87"/>
      <c r="C86" s="87" t="s">
        <v>175</v>
      </c>
      <c r="D86" s="87" t="s">
        <v>175</v>
      </c>
      <c r="E86" s="87" t="s">
        <v>175</v>
      </c>
      <c r="F86" s="113"/>
      <c r="G86" s="113"/>
      <c r="H86" s="113"/>
      <c r="I86" s="113"/>
      <c r="J86" s="125"/>
      <c r="K86" s="134"/>
    </row>
    <row r="87" spans="1:11" ht="24">
      <c r="A87" s="27" t="s">
        <v>158</v>
      </c>
      <c r="B87" s="87"/>
      <c r="C87" s="87" t="s">
        <v>175</v>
      </c>
      <c r="D87" s="87" t="s">
        <v>175</v>
      </c>
      <c r="E87" s="87" t="s">
        <v>175</v>
      </c>
      <c r="F87" s="113"/>
      <c r="G87" s="113"/>
      <c r="H87" s="113"/>
      <c r="I87" s="113"/>
      <c r="J87" s="125"/>
      <c r="K87" s="134"/>
    </row>
    <row r="88" spans="1:11" ht="12.75">
      <c r="A88" s="27" t="s">
        <v>159</v>
      </c>
      <c r="B88" s="87"/>
      <c r="C88" s="87"/>
      <c r="D88" s="87" t="s">
        <v>175</v>
      </c>
      <c r="E88" s="87" t="s">
        <v>175</v>
      </c>
      <c r="F88" s="113"/>
      <c r="G88" s="113"/>
      <c r="H88" s="113"/>
      <c r="I88" s="113"/>
      <c r="J88" s="125"/>
      <c r="K88" s="134"/>
    </row>
    <row r="89" spans="1:11" ht="24">
      <c r="A89" s="27" t="s">
        <v>160</v>
      </c>
      <c r="B89" s="87"/>
      <c r="C89" s="87"/>
      <c r="D89" s="87" t="s">
        <v>175</v>
      </c>
      <c r="E89" s="87" t="s">
        <v>175</v>
      </c>
      <c r="F89" s="113"/>
      <c r="G89" s="113"/>
      <c r="H89" s="113"/>
      <c r="I89" s="113"/>
      <c r="J89" s="125"/>
      <c r="K89" s="134"/>
    </row>
    <row r="90" spans="1:11" ht="24">
      <c r="A90" s="27" t="s">
        <v>161</v>
      </c>
      <c r="B90" s="87" t="s">
        <v>175</v>
      </c>
      <c r="C90" s="87" t="s">
        <v>175</v>
      </c>
      <c r="D90" s="87" t="s">
        <v>175</v>
      </c>
      <c r="E90" s="87" t="s">
        <v>175</v>
      </c>
      <c r="F90" s="113"/>
      <c r="G90" s="113"/>
      <c r="H90" s="113"/>
      <c r="I90" s="113"/>
      <c r="J90" s="125"/>
      <c r="K90" s="134"/>
    </row>
    <row r="91" spans="1:11" ht="12.75">
      <c r="A91" s="27" t="s">
        <v>162</v>
      </c>
      <c r="B91" s="87"/>
      <c r="C91" s="87"/>
      <c r="D91" s="87" t="s">
        <v>175</v>
      </c>
      <c r="E91" s="87"/>
      <c r="F91" s="113"/>
      <c r="G91" s="113"/>
      <c r="H91" s="113"/>
      <c r="I91" s="113"/>
      <c r="J91" s="125"/>
      <c r="K91" s="134"/>
    </row>
    <row r="92" spans="1:11" ht="24">
      <c r="A92" s="26" t="s">
        <v>163</v>
      </c>
      <c r="B92" s="87" t="s">
        <v>175</v>
      </c>
      <c r="C92" s="87" t="s">
        <v>175</v>
      </c>
      <c r="D92" s="87"/>
      <c r="E92" s="87"/>
      <c r="F92" s="113"/>
      <c r="G92" s="113"/>
      <c r="H92" s="113"/>
      <c r="I92" s="113"/>
      <c r="J92" s="125"/>
      <c r="K92" s="134"/>
    </row>
    <row r="93" spans="1:11" ht="24.75" thickBot="1">
      <c r="A93" s="28" t="s">
        <v>164</v>
      </c>
      <c r="B93" s="87" t="s">
        <v>175</v>
      </c>
      <c r="C93" s="87" t="s">
        <v>175</v>
      </c>
      <c r="D93" s="87" t="s">
        <v>175</v>
      </c>
      <c r="E93" s="87" t="s">
        <v>175</v>
      </c>
      <c r="F93" s="114"/>
      <c r="G93" s="114"/>
      <c r="H93" s="114"/>
      <c r="I93" s="114"/>
      <c r="J93" s="126"/>
      <c r="K93" s="135"/>
    </row>
    <row r="94" spans="1:11" ht="12.75">
      <c r="A94" s="96"/>
      <c r="B94" s="98"/>
      <c r="C94" s="98"/>
      <c r="D94" s="98"/>
      <c r="E94" s="98"/>
      <c r="F94" s="97"/>
      <c r="G94" s="97"/>
      <c r="H94" s="97"/>
      <c r="I94" s="98"/>
      <c r="J94" s="99"/>
      <c r="K94" s="100"/>
    </row>
    <row r="95" spans="1:9" ht="13.5" thickBot="1">
      <c r="A95" s="77" t="s">
        <v>14</v>
      </c>
      <c r="B95" s="104"/>
      <c r="C95" s="104"/>
      <c r="D95" s="104"/>
      <c r="E95" s="104"/>
      <c r="F95" s="78"/>
      <c r="G95" s="78"/>
      <c r="H95" s="78"/>
      <c r="I95" s="13"/>
    </row>
    <row r="96" spans="1:11" ht="26.25" thickBot="1">
      <c r="A96" s="3" t="s">
        <v>112</v>
      </c>
      <c r="B96" s="75" t="s">
        <v>171</v>
      </c>
      <c r="C96" s="75" t="s">
        <v>172</v>
      </c>
      <c r="D96" s="75" t="s">
        <v>173</v>
      </c>
      <c r="E96" s="75" t="s">
        <v>174</v>
      </c>
      <c r="F96" s="4" t="s">
        <v>36</v>
      </c>
      <c r="G96" s="4" t="s">
        <v>100</v>
      </c>
      <c r="H96" s="4" t="s">
        <v>101</v>
      </c>
      <c r="I96" s="5" t="s">
        <v>102</v>
      </c>
      <c r="J96" s="74" t="s">
        <v>98</v>
      </c>
      <c r="K96" s="64" t="s">
        <v>37</v>
      </c>
    </row>
    <row r="97" spans="1:11" ht="38.25">
      <c r="A97" s="71" t="s">
        <v>15</v>
      </c>
      <c r="B97" s="87" t="s">
        <v>175</v>
      </c>
      <c r="C97" s="87"/>
      <c r="D97" s="87"/>
      <c r="E97" s="87"/>
      <c r="F97" s="139">
        <v>149500000</v>
      </c>
      <c r="G97" s="139">
        <v>180000000</v>
      </c>
      <c r="H97" s="139">
        <f>G97*1.05</f>
        <v>189000000</v>
      </c>
      <c r="I97" s="139">
        <f>H97*1.045</f>
        <v>197505000</v>
      </c>
      <c r="J97" s="140">
        <f>I97+H97+G97+F97</f>
        <v>716005000</v>
      </c>
      <c r="K97" s="141" t="s">
        <v>47</v>
      </c>
    </row>
    <row r="98" spans="1:11" ht="25.5">
      <c r="A98" s="10" t="s">
        <v>16</v>
      </c>
      <c r="B98" s="87" t="s">
        <v>175</v>
      </c>
      <c r="C98" s="87" t="s">
        <v>175</v>
      </c>
      <c r="D98" s="87" t="s">
        <v>175</v>
      </c>
      <c r="E98" s="87" t="s">
        <v>175</v>
      </c>
      <c r="F98" s="113"/>
      <c r="G98" s="113"/>
      <c r="H98" s="113"/>
      <c r="I98" s="113"/>
      <c r="J98" s="125"/>
      <c r="K98" s="134"/>
    </row>
    <row r="99" spans="1:11" ht="38.25">
      <c r="A99" s="10" t="s">
        <v>17</v>
      </c>
      <c r="B99" s="87"/>
      <c r="C99" s="87" t="s">
        <v>175</v>
      </c>
      <c r="D99" s="87" t="s">
        <v>175</v>
      </c>
      <c r="E99" s="87" t="s">
        <v>175</v>
      </c>
      <c r="F99" s="113"/>
      <c r="G99" s="113"/>
      <c r="H99" s="113"/>
      <c r="I99" s="113"/>
      <c r="J99" s="125"/>
      <c r="K99" s="134"/>
    </row>
    <row r="100" spans="1:11" ht="25.5">
      <c r="A100" s="35" t="s">
        <v>18</v>
      </c>
      <c r="B100" s="87"/>
      <c r="C100" s="87" t="s">
        <v>175</v>
      </c>
      <c r="D100" s="87" t="s">
        <v>175</v>
      </c>
      <c r="E100" s="87" t="s">
        <v>175</v>
      </c>
      <c r="F100" s="113"/>
      <c r="G100" s="113"/>
      <c r="H100" s="113"/>
      <c r="I100" s="113"/>
      <c r="J100" s="125"/>
      <c r="K100" s="134"/>
    </row>
    <row r="101" spans="1:11" ht="12.75">
      <c r="A101" s="35" t="s">
        <v>19</v>
      </c>
      <c r="B101" s="87" t="s">
        <v>175</v>
      </c>
      <c r="C101" s="87" t="s">
        <v>175</v>
      </c>
      <c r="D101" s="87" t="s">
        <v>175</v>
      </c>
      <c r="E101" s="87" t="s">
        <v>175</v>
      </c>
      <c r="F101" s="113"/>
      <c r="G101" s="113"/>
      <c r="H101" s="113"/>
      <c r="I101" s="113"/>
      <c r="J101" s="125"/>
      <c r="K101" s="134"/>
    </row>
    <row r="102" spans="1:11" ht="25.5">
      <c r="A102" s="35" t="s">
        <v>20</v>
      </c>
      <c r="B102" s="87" t="s">
        <v>175</v>
      </c>
      <c r="C102" s="87" t="s">
        <v>175</v>
      </c>
      <c r="D102" s="87" t="s">
        <v>175</v>
      </c>
      <c r="E102" s="87" t="s">
        <v>175</v>
      </c>
      <c r="F102" s="113"/>
      <c r="G102" s="113"/>
      <c r="H102" s="113"/>
      <c r="I102" s="113"/>
      <c r="J102" s="125"/>
      <c r="K102" s="134"/>
    </row>
    <row r="103" spans="1:11" ht="26.25" thickBot="1">
      <c r="A103" s="36" t="s">
        <v>21</v>
      </c>
      <c r="B103" s="87"/>
      <c r="C103" s="87"/>
      <c r="D103" s="87"/>
      <c r="E103" s="87" t="s">
        <v>175</v>
      </c>
      <c r="F103" s="114"/>
      <c r="G103" s="114"/>
      <c r="H103" s="114"/>
      <c r="I103" s="114"/>
      <c r="J103" s="126"/>
      <c r="K103" s="135"/>
    </row>
    <row r="105" spans="1:8" ht="15" thickBot="1">
      <c r="A105" s="41" t="s">
        <v>88</v>
      </c>
      <c r="B105" s="105"/>
      <c r="C105" s="105"/>
      <c r="D105" s="105"/>
      <c r="E105" s="105"/>
      <c r="F105" s="42"/>
      <c r="G105" s="42"/>
      <c r="H105" s="42"/>
    </row>
    <row r="106" spans="1:11" ht="26.25" thickBot="1">
      <c r="A106" s="1" t="s">
        <v>112</v>
      </c>
      <c r="B106" s="75" t="s">
        <v>171</v>
      </c>
      <c r="C106" s="75" t="s">
        <v>172</v>
      </c>
      <c r="D106" s="75" t="s">
        <v>173</v>
      </c>
      <c r="E106" s="75" t="s">
        <v>174</v>
      </c>
      <c r="F106" s="75" t="s">
        <v>36</v>
      </c>
      <c r="G106" s="75" t="s">
        <v>100</v>
      </c>
      <c r="H106" s="75" t="s">
        <v>101</v>
      </c>
      <c r="I106" s="76" t="s">
        <v>102</v>
      </c>
      <c r="J106" s="14" t="s">
        <v>98</v>
      </c>
      <c r="K106" s="14" t="s">
        <v>37</v>
      </c>
    </row>
    <row r="107" spans="1:11" ht="12.75">
      <c r="A107" s="79" t="s">
        <v>89</v>
      </c>
      <c r="B107" s="87" t="s">
        <v>175</v>
      </c>
      <c r="C107" s="87" t="s">
        <v>175</v>
      </c>
      <c r="D107" s="87" t="s">
        <v>175</v>
      </c>
      <c r="E107" s="87" t="s">
        <v>175</v>
      </c>
      <c r="F107" s="112">
        <v>2113120000</v>
      </c>
      <c r="G107" s="112">
        <f>H107/1.05</f>
        <v>2148857142.857143</v>
      </c>
      <c r="H107" s="112">
        <v>2256300000</v>
      </c>
      <c r="I107" s="112">
        <f>H107*1.045</f>
        <v>2357833500</v>
      </c>
      <c r="J107" s="124">
        <f>I107+H107+G107+F107</f>
        <v>8876110642.857143</v>
      </c>
      <c r="K107" s="133" t="s">
        <v>48</v>
      </c>
    </row>
    <row r="108" spans="1:11" ht="12.75">
      <c r="A108" s="44" t="s">
        <v>90</v>
      </c>
      <c r="B108" s="87" t="s">
        <v>175</v>
      </c>
      <c r="C108" s="87" t="s">
        <v>175</v>
      </c>
      <c r="D108" s="87" t="s">
        <v>175</v>
      </c>
      <c r="E108" s="87" t="s">
        <v>175</v>
      </c>
      <c r="F108" s="113"/>
      <c r="G108" s="113"/>
      <c r="H108" s="113"/>
      <c r="I108" s="113"/>
      <c r="J108" s="125"/>
      <c r="K108" s="134"/>
    </row>
    <row r="109" spans="1:11" ht="12.75">
      <c r="A109" s="44" t="s">
        <v>91</v>
      </c>
      <c r="B109" s="87" t="s">
        <v>175</v>
      </c>
      <c r="C109" s="87" t="s">
        <v>175</v>
      </c>
      <c r="D109" s="87" t="s">
        <v>175</v>
      </c>
      <c r="E109" s="87" t="s">
        <v>175</v>
      </c>
      <c r="F109" s="113"/>
      <c r="G109" s="113"/>
      <c r="H109" s="113"/>
      <c r="I109" s="113"/>
      <c r="J109" s="125"/>
      <c r="K109" s="134"/>
    </row>
    <row r="110" spans="1:11" ht="25.5">
      <c r="A110" s="44" t="s">
        <v>92</v>
      </c>
      <c r="B110" s="87" t="s">
        <v>175</v>
      </c>
      <c r="C110" s="87" t="s">
        <v>175</v>
      </c>
      <c r="D110" s="87" t="s">
        <v>175</v>
      </c>
      <c r="E110" s="87" t="s">
        <v>175</v>
      </c>
      <c r="F110" s="113"/>
      <c r="G110" s="113"/>
      <c r="H110" s="113"/>
      <c r="I110" s="113"/>
      <c r="J110" s="125"/>
      <c r="K110" s="134"/>
    </row>
    <row r="111" spans="1:11" ht="25.5">
      <c r="A111" s="44" t="s">
        <v>93</v>
      </c>
      <c r="B111" s="87" t="s">
        <v>175</v>
      </c>
      <c r="C111" s="87" t="s">
        <v>175</v>
      </c>
      <c r="D111" s="87" t="s">
        <v>175</v>
      </c>
      <c r="E111" s="87" t="s">
        <v>175</v>
      </c>
      <c r="F111" s="113"/>
      <c r="G111" s="113"/>
      <c r="H111" s="113"/>
      <c r="I111" s="113"/>
      <c r="J111" s="125"/>
      <c r="K111" s="134"/>
    </row>
    <row r="112" spans="1:11" ht="25.5">
      <c r="A112" s="45" t="s">
        <v>94</v>
      </c>
      <c r="B112" s="87" t="s">
        <v>175</v>
      </c>
      <c r="C112" s="87" t="s">
        <v>175</v>
      </c>
      <c r="D112" s="87" t="s">
        <v>175</v>
      </c>
      <c r="E112" s="87" t="s">
        <v>175</v>
      </c>
      <c r="F112" s="113"/>
      <c r="G112" s="113"/>
      <c r="H112" s="113"/>
      <c r="I112" s="113"/>
      <c r="J112" s="125"/>
      <c r="K112" s="134"/>
    </row>
    <row r="113" spans="1:11" ht="12.75">
      <c r="A113" s="45" t="s">
        <v>95</v>
      </c>
      <c r="B113" s="87" t="s">
        <v>175</v>
      </c>
      <c r="C113" s="87" t="s">
        <v>175</v>
      </c>
      <c r="D113" s="87" t="s">
        <v>175</v>
      </c>
      <c r="E113" s="87" t="s">
        <v>175</v>
      </c>
      <c r="F113" s="113"/>
      <c r="G113" s="113"/>
      <c r="H113" s="113"/>
      <c r="I113" s="113"/>
      <c r="J113" s="125"/>
      <c r="K113" s="134"/>
    </row>
    <row r="114" spans="1:11" ht="12.75">
      <c r="A114" s="44" t="s">
        <v>96</v>
      </c>
      <c r="B114" s="87" t="s">
        <v>175</v>
      </c>
      <c r="C114" s="87" t="s">
        <v>175</v>
      </c>
      <c r="D114" s="87" t="s">
        <v>175</v>
      </c>
      <c r="E114" s="87" t="s">
        <v>175</v>
      </c>
      <c r="F114" s="113"/>
      <c r="G114" s="113"/>
      <c r="H114" s="113"/>
      <c r="I114" s="113"/>
      <c r="J114" s="125"/>
      <c r="K114" s="134"/>
    </row>
    <row r="115" spans="1:11" ht="13.5" thickBot="1">
      <c r="A115" s="46" t="s">
        <v>97</v>
      </c>
      <c r="B115" s="87" t="s">
        <v>175</v>
      </c>
      <c r="C115" s="87" t="s">
        <v>175</v>
      </c>
      <c r="D115" s="87" t="s">
        <v>175</v>
      </c>
      <c r="E115" s="87" t="s">
        <v>175</v>
      </c>
      <c r="F115" s="114"/>
      <c r="G115" s="114"/>
      <c r="H115" s="114"/>
      <c r="I115" s="114"/>
      <c r="J115" s="126"/>
      <c r="K115" s="135"/>
    </row>
    <row r="117" spans="1:7" ht="15.75" thickBot="1">
      <c r="A117" s="52" t="s">
        <v>25</v>
      </c>
      <c r="B117" s="106"/>
      <c r="C117" s="106"/>
      <c r="D117" s="106"/>
      <c r="E117" s="106"/>
      <c r="F117" s="53"/>
      <c r="G117" s="53"/>
    </row>
    <row r="118" spans="1:11" ht="26.25" thickBot="1">
      <c r="A118" s="1" t="s">
        <v>112</v>
      </c>
      <c r="B118" s="75" t="s">
        <v>171</v>
      </c>
      <c r="C118" s="75" t="s">
        <v>172</v>
      </c>
      <c r="D118" s="75" t="s">
        <v>173</v>
      </c>
      <c r="E118" s="75" t="s">
        <v>174</v>
      </c>
      <c r="F118" s="75" t="s">
        <v>36</v>
      </c>
      <c r="G118" s="75" t="s">
        <v>100</v>
      </c>
      <c r="H118" s="75" t="s">
        <v>101</v>
      </c>
      <c r="I118" s="76" t="s">
        <v>102</v>
      </c>
      <c r="J118" s="14" t="s">
        <v>98</v>
      </c>
      <c r="K118" s="14" t="s">
        <v>37</v>
      </c>
    </row>
    <row r="119" spans="1:11" ht="25.5">
      <c r="A119" s="47" t="s">
        <v>26</v>
      </c>
      <c r="B119" s="87"/>
      <c r="C119" s="87" t="s">
        <v>175</v>
      </c>
      <c r="D119" s="87" t="s">
        <v>175</v>
      </c>
      <c r="E119" s="87" t="s">
        <v>175</v>
      </c>
      <c r="F119" s="112">
        <v>1208763000</v>
      </c>
      <c r="G119" s="112">
        <v>718000000</v>
      </c>
      <c r="H119" s="112">
        <f>G119*1.05</f>
        <v>753900000</v>
      </c>
      <c r="I119" s="112">
        <f>H119*1.045</f>
        <v>787825500</v>
      </c>
      <c r="J119" s="136">
        <f>I119+H119+G119+F119</f>
        <v>3468488500</v>
      </c>
      <c r="K119" s="133" t="s">
        <v>49</v>
      </c>
    </row>
    <row r="120" spans="1:11" ht="12.75">
      <c r="A120" s="48" t="s">
        <v>33</v>
      </c>
      <c r="B120" s="87" t="s">
        <v>175</v>
      </c>
      <c r="C120" s="87" t="s">
        <v>175</v>
      </c>
      <c r="D120" s="87" t="s">
        <v>175</v>
      </c>
      <c r="E120" s="87"/>
      <c r="F120" s="113"/>
      <c r="G120" s="113"/>
      <c r="H120" s="113"/>
      <c r="I120" s="113"/>
      <c r="J120" s="137"/>
      <c r="K120" s="134"/>
    </row>
    <row r="121" spans="1:11" ht="38.25">
      <c r="A121" s="48" t="s">
        <v>34</v>
      </c>
      <c r="B121" s="87"/>
      <c r="C121" s="87"/>
      <c r="D121" s="87" t="s">
        <v>175</v>
      </c>
      <c r="E121" s="87" t="s">
        <v>175</v>
      </c>
      <c r="F121" s="113"/>
      <c r="G121" s="113"/>
      <c r="H121" s="113"/>
      <c r="I121" s="113"/>
      <c r="J121" s="137"/>
      <c r="K121" s="134"/>
    </row>
    <row r="122" spans="1:11" ht="25.5">
      <c r="A122" s="48" t="s">
        <v>27</v>
      </c>
      <c r="B122" s="87" t="s">
        <v>175</v>
      </c>
      <c r="C122" s="87" t="s">
        <v>175</v>
      </c>
      <c r="D122" s="87" t="s">
        <v>175</v>
      </c>
      <c r="E122" s="87" t="s">
        <v>175</v>
      </c>
      <c r="F122" s="113"/>
      <c r="G122" s="113"/>
      <c r="H122" s="113"/>
      <c r="I122" s="113"/>
      <c r="J122" s="137"/>
      <c r="K122" s="134"/>
    </row>
    <row r="123" spans="1:11" ht="25.5">
      <c r="A123" s="48" t="s">
        <v>28</v>
      </c>
      <c r="B123" s="87" t="s">
        <v>175</v>
      </c>
      <c r="C123" s="87" t="s">
        <v>175</v>
      </c>
      <c r="D123" s="87" t="s">
        <v>175</v>
      </c>
      <c r="E123" s="87" t="s">
        <v>175</v>
      </c>
      <c r="F123" s="113"/>
      <c r="G123" s="113"/>
      <c r="H123" s="113"/>
      <c r="I123" s="113"/>
      <c r="J123" s="137"/>
      <c r="K123" s="134"/>
    </row>
    <row r="124" spans="1:11" ht="25.5">
      <c r="A124" s="48" t="s">
        <v>29</v>
      </c>
      <c r="B124" s="87" t="s">
        <v>175</v>
      </c>
      <c r="C124" s="87" t="s">
        <v>175</v>
      </c>
      <c r="D124" s="87" t="s">
        <v>175</v>
      </c>
      <c r="E124" s="87" t="s">
        <v>175</v>
      </c>
      <c r="F124" s="113"/>
      <c r="G124" s="113"/>
      <c r="H124" s="113"/>
      <c r="I124" s="113"/>
      <c r="J124" s="137"/>
      <c r="K124" s="134"/>
    </row>
    <row r="125" spans="1:11" ht="25.5">
      <c r="A125" s="48" t="s">
        <v>30</v>
      </c>
      <c r="B125" s="87" t="s">
        <v>175</v>
      </c>
      <c r="C125" s="87" t="s">
        <v>175</v>
      </c>
      <c r="D125" s="87" t="s">
        <v>175</v>
      </c>
      <c r="E125" s="87" t="s">
        <v>175</v>
      </c>
      <c r="F125" s="113"/>
      <c r="G125" s="113"/>
      <c r="H125" s="113"/>
      <c r="I125" s="113"/>
      <c r="J125" s="137"/>
      <c r="K125" s="134"/>
    </row>
    <row r="126" spans="1:11" ht="25.5">
      <c r="A126" s="48" t="s">
        <v>31</v>
      </c>
      <c r="B126" s="87" t="s">
        <v>175</v>
      </c>
      <c r="C126" s="87" t="s">
        <v>175</v>
      </c>
      <c r="D126" s="87" t="s">
        <v>175</v>
      </c>
      <c r="E126" s="87" t="s">
        <v>175</v>
      </c>
      <c r="F126" s="113"/>
      <c r="G126" s="113"/>
      <c r="H126" s="113"/>
      <c r="I126" s="113"/>
      <c r="J126" s="137"/>
      <c r="K126" s="134"/>
    </row>
    <row r="127" spans="1:11" ht="39" thickBot="1">
      <c r="A127" s="49" t="s">
        <v>32</v>
      </c>
      <c r="B127" s="87" t="s">
        <v>175</v>
      </c>
      <c r="C127" s="87" t="s">
        <v>175</v>
      </c>
      <c r="D127" s="87" t="s">
        <v>175</v>
      </c>
      <c r="E127" s="87" t="s">
        <v>175</v>
      </c>
      <c r="F127" s="114"/>
      <c r="G127" s="114"/>
      <c r="H127" s="114"/>
      <c r="I127" s="114"/>
      <c r="J127" s="138"/>
      <c r="K127" s="135"/>
    </row>
    <row r="129" spans="1:7" ht="15.75" thickBot="1">
      <c r="A129" s="52" t="s">
        <v>35</v>
      </c>
      <c r="B129" s="106"/>
      <c r="C129" s="106"/>
      <c r="D129" s="106"/>
      <c r="E129" s="106"/>
      <c r="F129" s="53"/>
      <c r="G129" s="53"/>
    </row>
    <row r="130" spans="1:11" ht="26.25" thickBot="1">
      <c r="A130" s="1" t="s">
        <v>112</v>
      </c>
      <c r="B130" s="75" t="s">
        <v>171</v>
      </c>
      <c r="C130" s="75" t="s">
        <v>172</v>
      </c>
      <c r="D130" s="75" t="s">
        <v>173</v>
      </c>
      <c r="E130" s="75" t="s">
        <v>174</v>
      </c>
      <c r="F130" s="75" t="s">
        <v>36</v>
      </c>
      <c r="G130" s="75" t="s">
        <v>100</v>
      </c>
      <c r="H130" s="75" t="s">
        <v>101</v>
      </c>
      <c r="I130" s="76" t="s">
        <v>102</v>
      </c>
      <c r="J130" s="14" t="s">
        <v>98</v>
      </c>
      <c r="K130" s="14" t="s">
        <v>37</v>
      </c>
    </row>
    <row r="131" spans="1:11" ht="12.75">
      <c r="A131" s="47" t="s">
        <v>54</v>
      </c>
      <c r="B131" s="87" t="s">
        <v>175</v>
      </c>
      <c r="C131" s="87" t="s">
        <v>175</v>
      </c>
      <c r="D131" s="87" t="s">
        <v>175</v>
      </c>
      <c r="E131" s="87" t="s">
        <v>175</v>
      </c>
      <c r="F131" s="130">
        <v>6776930868.279324</v>
      </c>
      <c r="G131" s="112">
        <v>22190000000</v>
      </c>
      <c r="H131" s="112">
        <f>G131*1.05</f>
        <v>23299500000</v>
      </c>
      <c r="I131" s="112">
        <f>H131*1.045</f>
        <v>24347977500</v>
      </c>
      <c r="J131" s="124">
        <f>I131+H131+G131+F131</f>
        <v>76614408368.27933</v>
      </c>
      <c r="K131" s="127" t="s">
        <v>50</v>
      </c>
    </row>
    <row r="132" spans="1:11" ht="12.75">
      <c r="A132" s="48" t="s">
        <v>55</v>
      </c>
      <c r="B132" s="87" t="s">
        <v>175</v>
      </c>
      <c r="C132" s="87" t="s">
        <v>175</v>
      </c>
      <c r="D132" s="87" t="s">
        <v>175</v>
      </c>
      <c r="E132" s="87" t="s">
        <v>175</v>
      </c>
      <c r="F132" s="131"/>
      <c r="G132" s="113"/>
      <c r="H132" s="113"/>
      <c r="I132" s="113"/>
      <c r="J132" s="125"/>
      <c r="K132" s="128"/>
    </row>
    <row r="133" spans="1:11" ht="25.5">
      <c r="A133" s="48" t="s">
        <v>53</v>
      </c>
      <c r="B133" s="87"/>
      <c r="C133" s="87"/>
      <c r="D133" s="87" t="s">
        <v>175</v>
      </c>
      <c r="E133" s="87" t="s">
        <v>175</v>
      </c>
      <c r="F133" s="131"/>
      <c r="G133" s="113"/>
      <c r="H133" s="113"/>
      <c r="I133" s="113"/>
      <c r="J133" s="125"/>
      <c r="K133" s="128"/>
    </row>
    <row r="134" spans="1:11" ht="26.25" thickBot="1">
      <c r="A134" s="49" t="s">
        <v>56</v>
      </c>
      <c r="B134" s="87"/>
      <c r="C134" s="87"/>
      <c r="D134" s="87"/>
      <c r="E134" s="87" t="s">
        <v>175</v>
      </c>
      <c r="F134" s="132"/>
      <c r="G134" s="114"/>
      <c r="H134" s="114"/>
      <c r="I134" s="114"/>
      <c r="J134" s="126"/>
      <c r="K134" s="129"/>
    </row>
    <row r="135" ht="12.75">
      <c r="K135" s="82"/>
    </row>
    <row r="136" spans="1:11" ht="15.75" thickBot="1">
      <c r="A136" s="52" t="s">
        <v>57</v>
      </c>
      <c r="B136" s="106"/>
      <c r="C136" s="106"/>
      <c r="D136" s="106"/>
      <c r="E136" s="106"/>
      <c r="F136" s="53"/>
      <c r="G136" s="53"/>
      <c r="K136" s="82"/>
    </row>
    <row r="137" spans="1:11" ht="26.25" thickBot="1">
      <c r="A137" s="1" t="s">
        <v>112</v>
      </c>
      <c r="B137" s="75" t="s">
        <v>171</v>
      </c>
      <c r="C137" s="75" t="s">
        <v>172</v>
      </c>
      <c r="D137" s="75" t="s">
        <v>173</v>
      </c>
      <c r="E137" s="75" t="s">
        <v>174</v>
      </c>
      <c r="F137" s="75" t="s">
        <v>36</v>
      </c>
      <c r="G137" s="75" t="s">
        <v>100</v>
      </c>
      <c r="H137" s="75" t="s">
        <v>101</v>
      </c>
      <c r="I137" s="76" t="s">
        <v>102</v>
      </c>
      <c r="J137" s="80" t="s">
        <v>98</v>
      </c>
      <c r="K137" s="14" t="s">
        <v>37</v>
      </c>
    </row>
    <row r="138" spans="1:11" ht="12.75">
      <c r="A138" s="47" t="s">
        <v>63</v>
      </c>
      <c r="B138" s="87" t="s">
        <v>175</v>
      </c>
      <c r="C138" s="87" t="s">
        <v>175</v>
      </c>
      <c r="D138" s="87" t="s">
        <v>175</v>
      </c>
      <c r="E138" s="87" t="s">
        <v>175</v>
      </c>
      <c r="F138" s="130">
        <v>17117661187.7207</v>
      </c>
      <c r="G138" s="112">
        <v>17940000000</v>
      </c>
      <c r="H138" s="112">
        <f>G138*1.05</f>
        <v>18837000000</v>
      </c>
      <c r="I138" s="112">
        <f>H138*1.045</f>
        <v>19684665000</v>
      </c>
      <c r="J138" s="124">
        <f>+F138</f>
        <v>17117661187.7207</v>
      </c>
      <c r="K138" s="133" t="s">
        <v>50</v>
      </c>
    </row>
    <row r="139" spans="1:11" ht="12.75">
      <c r="A139" s="48" t="s">
        <v>62</v>
      </c>
      <c r="B139" s="87" t="s">
        <v>175</v>
      </c>
      <c r="C139" s="87" t="s">
        <v>175</v>
      </c>
      <c r="D139" s="87" t="s">
        <v>175</v>
      </c>
      <c r="E139" s="87" t="s">
        <v>175</v>
      </c>
      <c r="F139" s="131"/>
      <c r="G139" s="113"/>
      <c r="H139" s="113"/>
      <c r="I139" s="113"/>
      <c r="J139" s="125"/>
      <c r="K139" s="134"/>
    </row>
    <row r="140" spans="1:11" ht="25.5">
      <c r="A140" s="54" t="s">
        <v>58</v>
      </c>
      <c r="B140" s="87" t="s">
        <v>175</v>
      </c>
      <c r="C140" s="87" t="s">
        <v>175</v>
      </c>
      <c r="D140" s="87" t="s">
        <v>175</v>
      </c>
      <c r="E140" s="87" t="s">
        <v>175</v>
      </c>
      <c r="F140" s="131"/>
      <c r="G140" s="113"/>
      <c r="H140" s="113"/>
      <c r="I140" s="113"/>
      <c r="J140" s="125"/>
      <c r="K140" s="134"/>
    </row>
    <row r="141" spans="1:11" ht="12.75">
      <c r="A141" s="55" t="s">
        <v>59</v>
      </c>
      <c r="B141" s="87" t="s">
        <v>175</v>
      </c>
      <c r="C141" s="87" t="s">
        <v>175</v>
      </c>
      <c r="D141" s="87" t="s">
        <v>175</v>
      </c>
      <c r="E141" s="87" t="s">
        <v>175</v>
      </c>
      <c r="F141" s="131"/>
      <c r="G141" s="113"/>
      <c r="H141" s="113"/>
      <c r="I141" s="113"/>
      <c r="J141" s="125"/>
      <c r="K141" s="134"/>
    </row>
    <row r="142" spans="1:11" ht="25.5">
      <c r="A142" s="54" t="s">
        <v>64</v>
      </c>
      <c r="B142" s="87" t="s">
        <v>175</v>
      </c>
      <c r="C142" s="87" t="s">
        <v>175</v>
      </c>
      <c r="D142" s="87" t="s">
        <v>175</v>
      </c>
      <c r="E142" s="87" t="s">
        <v>175</v>
      </c>
      <c r="F142" s="131"/>
      <c r="G142" s="113"/>
      <c r="H142" s="113"/>
      <c r="I142" s="113"/>
      <c r="J142" s="125"/>
      <c r="K142" s="134"/>
    </row>
    <row r="143" spans="1:11" ht="25.5">
      <c r="A143" s="54" t="s">
        <v>60</v>
      </c>
      <c r="B143" s="87" t="s">
        <v>175</v>
      </c>
      <c r="C143" s="87" t="s">
        <v>175</v>
      </c>
      <c r="D143" s="87" t="s">
        <v>175</v>
      </c>
      <c r="E143" s="87" t="s">
        <v>175</v>
      </c>
      <c r="F143" s="131"/>
      <c r="G143" s="113"/>
      <c r="H143" s="113"/>
      <c r="I143" s="113"/>
      <c r="J143" s="125"/>
      <c r="K143" s="134"/>
    </row>
    <row r="144" spans="1:11" ht="39" thickBot="1">
      <c r="A144" s="56" t="s">
        <v>61</v>
      </c>
      <c r="B144" s="87"/>
      <c r="C144" s="87"/>
      <c r="D144" s="87" t="s">
        <v>175</v>
      </c>
      <c r="E144" s="87"/>
      <c r="F144" s="132"/>
      <c r="G144" s="114"/>
      <c r="H144" s="114"/>
      <c r="I144" s="114"/>
      <c r="J144" s="126"/>
      <c r="K144" s="135"/>
    </row>
    <row r="146" spans="1:7" ht="15.75" thickBot="1">
      <c r="A146" s="52" t="s">
        <v>65</v>
      </c>
      <c r="B146" s="106"/>
      <c r="C146" s="106"/>
      <c r="D146" s="106"/>
      <c r="E146" s="106"/>
      <c r="F146" s="53"/>
      <c r="G146" s="53"/>
    </row>
    <row r="147" spans="1:11" ht="26.25" thickBot="1">
      <c r="A147" s="1" t="s">
        <v>112</v>
      </c>
      <c r="B147" s="75" t="s">
        <v>171</v>
      </c>
      <c r="C147" s="75" t="s">
        <v>172</v>
      </c>
      <c r="D147" s="75" t="s">
        <v>173</v>
      </c>
      <c r="E147" s="75" t="s">
        <v>174</v>
      </c>
      <c r="F147" s="75" t="s">
        <v>36</v>
      </c>
      <c r="G147" s="75" t="s">
        <v>100</v>
      </c>
      <c r="H147" s="75" t="s">
        <v>101</v>
      </c>
      <c r="I147" s="76" t="s">
        <v>102</v>
      </c>
      <c r="J147" s="14" t="s">
        <v>98</v>
      </c>
      <c r="K147" s="14" t="s">
        <v>37</v>
      </c>
    </row>
    <row r="148" spans="1:11" ht="51.75" thickBot="1">
      <c r="A148" s="83" t="s">
        <v>66</v>
      </c>
      <c r="B148" s="84" t="s">
        <v>175</v>
      </c>
      <c r="C148" s="84" t="s">
        <v>175</v>
      </c>
      <c r="D148" s="84" t="s">
        <v>175</v>
      </c>
      <c r="E148" s="84" t="s">
        <v>175</v>
      </c>
      <c r="F148" s="84">
        <v>2750000000</v>
      </c>
      <c r="G148" s="84">
        <v>2700000000</v>
      </c>
      <c r="H148" s="84">
        <f>G148*1.05</f>
        <v>2835000000</v>
      </c>
      <c r="I148" s="84">
        <f>H148*1.045</f>
        <v>2962575000</v>
      </c>
      <c r="J148" s="95">
        <f>I148+H148+G148+F148</f>
        <v>11247575000</v>
      </c>
      <c r="K148" s="85" t="s">
        <v>40</v>
      </c>
    </row>
    <row r="149" ht="12.75">
      <c r="K149" s="82"/>
    </row>
    <row r="150" spans="1:11" ht="15.75" thickBot="1">
      <c r="A150" s="52" t="s">
        <v>67</v>
      </c>
      <c r="B150" s="106"/>
      <c r="C150" s="106"/>
      <c r="D150" s="106"/>
      <c r="E150" s="106"/>
      <c r="F150" s="53"/>
      <c r="G150" s="53"/>
      <c r="K150" s="82"/>
    </row>
    <row r="151" spans="1:11" ht="26.25" thickBot="1">
      <c r="A151" s="1" t="s">
        <v>112</v>
      </c>
      <c r="B151" s="75" t="s">
        <v>171</v>
      </c>
      <c r="C151" s="75" t="s">
        <v>172</v>
      </c>
      <c r="D151" s="75" t="s">
        <v>173</v>
      </c>
      <c r="E151" s="75" t="s">
        <v>174</v>
      </c>
      <c r="F151" s="75" t="s">
        <v>36</v>
      </c>
      <c r="G151" s="75" t="s">
        <v>100</v>
      </c>
      <c r="H151" s="75" t="s">
        <v>101</v>
      </c>
      <c r="I151" s="76" t="s">
        <v>102</v>
      </c>
      <c r="J151" s="80" t="s">
        <v>98</v>
      </c>
      <c r="K151" s="14" t="s">
        <v>37</v>
      </c>
    </row>
    <row r="152" spans="1:11" ht="12.75">
      <c r="A152" s="11" t="s">
        <v>68</v>
      </c>
      <c r="B152" s="87" t="s">
        <v>175</v>
      </c>
      <c r="C152" s="87" t="s">
        <v>175</v>
      </c>
      <c r="D152" s="87" t="s">
        <v>175</v>
      </c>
      <c r="E152" s="87" t="s">
        <v>175</v>
      </c>
      <c r="F152" s="112">
        <v>660000000</v>
      </c>
      <c r="G152" s="112">
        <v>400000000</v>
      </c>
      <c r="H152" s="112">
        <f>G152*1.05</f>
        <v>420000000</v>
      </c>
      <c r="I152" s="112">
        <v>440000000</v>
      </c>
      <c r="J152" s="124">
        <f>I152+H152+G152+F152</f>
        <v>1920000000</v>
      </c>
      <c r="K152" s="133" t="s">
        <v>51</v>
      </c>
    </row>
    <row r="153" spans="1:11" ht="12.75">
      <c r="A153" s="10" t="s">
        <v>69</v>
      </c>
      <c r="B153" s="87" t="s">
        <v>175</v>
      </c>
      <c r="C153" s="87" t="s">
        <v>175</v>
      </c>
      <c r="D153" s="87" t="s">
        <v>175</v>
      </c>
      <c r="E153" s="87" t="s">
        <v>175</v>
      </c>
      <c r="F153" s="113"/>
      <c r="G153" s="113"/>
      <c r="H153" s="113"/>
      <c r="I153" s="113"/>
      <c r="J153" s="125"/>
      <c r="K153" s="134"/>
    </row>
    <row r="154" spans="1:11" ht="12.75">
      <c r="A154" s="10" t="s">
        <v>70</v>
      </c>
      <c r="B154" s="87" t="s">
        <v>175</v>
      </c>
      <c r="C154" s="87" t="s">
        <v>175</v>
      </c>
      <c r="D154" s="87" t="s">
        <v>175</v>
      </c>
      <c r="E154" s="87" t="s">
        <v>175</v>
      </c>
      <c r="F154" s="113"/>
      <c r="G154" s="113"/>
      <c r="H154" s="113"/>
      <c r="I154" s="113"/>
      <c r="J154" s="125"/>
      <c r="K154" s="134"/>
    </row>
    <row r="155" spans="1:11" ht="25.5">
      <c r="A155" s="10" t="s">
        <v>71</v>
      </c>
      <c r="B155" s="88"/>
      <c r="C155" s="88" t="s">
        <v>175</v>
      </c>
      <c r="D155" s="88" t="s">
        <v>175</v>
      </c>
      <c r="E155" s="88" t="s">
        <v>175</v>
      </c>
      <c r="F155" s="113"/>
      <c r="G155" s="113"/>
      <c r="H155" s="113"/>
      <c r="I155" s="113"/>
      <c r="J155" s="125"/>
      <c r="K155" s="134"/>
    </row>
    <row r="156" spans="1:11" ht="26.25" thickBot="1">
      <c r="A156" s="43" t="s">
        <v>72</v>
      </c>
      <c r="B156" s="87" t="s">
        <v>175</v>
      </c>
      <c r="C156" s="87" t="s">
        <v>175</v>
      </c>
      <c r="D156" s="87" t="s">
        <v>175</v>
      </c>
      <c r="E156" s="87" t="s">
        <v>175</v>
      </c>
      <c r="F156" s="114"/>
      <c r="G156" s="114"/>
      <c r="H156" s="114"/>
      <c r="I156" s="114"/>
      <c r="J156" s="126"/>
      <c r="K156" s="135"/>
    </row>
    <row r="158" spans="1:7" ht="15.75" thickBot="1">
      <c r="A158" s="52" t="s">
        <v>73</v>
      </c>
      <c r="B158" s="106"/>
      <c r="C158" s="106"/>
      <c r="D158" s="106"/>
      <c r="E158" s="106"/>
      <c r="F158" s="53"/>
      <c r="G158" s="53"/>
    </row>
    <row r="159" spans="1:11" ht="26.25" thickBot="1">
      <c r="A159" s="1" t="s">
        <v>112</v>
      </c>
      <c r="B159" s="75" t="s">
        <v>171</v>
      </c>
      <c r="C159" s="75" t="s">
        <v>172</v>
      </c>
      <c r="D159" s="75" t="s">
        <v>173</v>
      </c>
      <c r="E159" s="75" t="s">
        <v>174</v>
      </c>
      <c r="F159" s="75" t="s">
        <v>36</v>
      </c>
      <c r="G159" s="75" t="s">
        <v>100</v>
      </c>
      <c r="H159" s="75" t="s">
        <v>101</v>
      </c>
      <c r="I159" s="76" t="s">
        <v>102</v>
      </c>
      <c r="J159" s="14" t="s">
        <v>98</v>
      </c>
      <c r="K159" s="14" t="s">
        <v>37</v>
      </c>
    </row>
    <row r="160" spans="1:11" ht="12.75">
      <c r="A160" s="57" t="s">
        <v>74</v>
      </c>
      <c r="B160" s="87" t="s">
        <v>175</v>
      </c>
      <c r="C160" s="87" t="s">
        <v>175</v>
      </c>
      <c r="D160" s="87" t="s">
        <v>175</v>
      </c>
      <c r="E160" s="87" t="s">
        <v>175</v>
      </c>
      <c r="F160" s="130">
        <v>1271011000</v>
      </c>
      <c r="G160" s="112">
        <v>1283000000</v>
      </c>
      <c r="H160" s="112">
        <v>1350000000</v>
      </c>
      <c r="I160" s="112">
        <v>1410000000</v>
      </c>
      <c r="J160" s="124">
        <f>I160+H160+G160+F160</f>
        <v>5314011000</v>
      </c>
      <c r="K160" s="133" t="s">
        <v>52</v>
      </c>
    </row>
    <row r="161" spans="1:11" ht="12.75">
      <c r="A161" s="58" t="s">
        <v>75</v>
      </c>
      <c r="B161" s="87" t="s">
        <v>175</v>
      </c>
      <c r="C161" s="87" t="s">
        <v>175</v>
      </c>
      <c r="D161" s="87" t="s">
        <v>175</v>
      </c>
      <c r="E161" s="87" t="s">
        <v>175</v>
      </c>
      <c r="F161" s="131"/>
      <c r="G161" s="113"/>
      <c r="H161" s="113"/>
      <c r="I161" s="113"/>
      <c r="J161" s="125"/>
      <c r="K161" s="134"/>
    </row>
    <row r="162" spans="1:11" ht="12.75">
      <c r="A162" s="58" t="s">
        <v>76</v>
      </c>
      <c r="B162" s="87" t="s">
        <v>175</v>
      </c>
      <c r="C162" s="87" t="s">
        <v>175</v>
      </c>
      <c r="D162" s="87" t="s">
        <v>175</v>
      </c>
      <c r="E162" s="87" t="s">
        <v>175</v>
      </c>
      <c r="F162" s="131"/>
      <c r="G162" s="113"/>
      <c r="H162" s="113"/>
      <c r="I162" s="113"/>
      <c r="J162" s="125"/>
      <c r="K162" s="134"/>
    </row>
    <row r="163" spans="1:11" ht="25.5">
      <c r="A163" s="58" t="s">
        <v>77</v>
      </c>
      <c r="B163" s="87" t="s">
        <v>175</v>
      </c>
      <c r="C163" s="87" t="s">
        <v>175</v>
      </c>
      <c r="D163" s="87" t="s">
        <v>175</v>
      </c>
      <c r="E163" s="87" t="s">
        <v>175</v>
      </c>
      <c r="F163" s="131"/>
      <c r="G163" s="113"/>
      <c r="H163" s="113"/>
      <c r="I163" s="113"/>
      <c r="J163" s="125"/>
      <c r="K163" s="134"/>
    </row>
    <row r="164" spans="1:11" ht="25.5">
      <c r="A164" s="58" t="s">
        <v>78</v>
      </c>
      <c r="B164" s="87"/>
      <c r="C164" s="87"/>
      <c r="D164" s="87" t="s">
        <v>175</v>
      </c>
      <c r="E164" s="87" t="s">
        <v>175</v>
      </c>
      <c r="F164" s="131"/>
      <c r="G164" s="113"/>
      <c r="H164" s="113"/>
      <c r="I164" s="113"/>
      <c r="J164" s="125"/>
      <c r="K164" s="134"/>
    </row>
    <row r="165" spans="1:11" ht="12.75">
      <c r="A165" s="58" t="s">
        <v>80</v>
      </c>
      <c r="B165" s="87" t="s">
        <v>175</v>
      </c>
      <c r="C165" s="87" t="s">
        <v>175</v>
      </c>
      <c r="D165" s="87" t="s">
        <v>175</v>
      </c>
      <c r="E165" s="87" t="s">
        <v>175</v>
      </c>
      <c r="F165" s="131"/>
      <c r="G165" s="113"/>
      <c r="H165" s="113"/>
      <c r="I165" s="113"/>
      <c r="J165" s="125"/>
      <c r="K165" s="134"/>
    </row>
    <row r="166" spans="1:11" ht="26.25" thickBot="1">
      <c r="A166" s="59" t="s">
        <v>79</v>
      </c>
      <c r="B166" s="87" t="s">
        <v>175</v>
      </c>
      <c r="C166" s="87" t="s">
        <v>175</v>
      </c>
      <c r="D166" s="87" t="s">
        <v>175</v>
      </c>
      <c r="E166" s="87" t="s">
        <v>175</v>
      </c>
      <c r="F166" s="132"/>
      <c r="G166" s="114"/>
      <c r="H166" s="114"/>
      <c r="I166" s="114"/>
      <c r="J166" s="126"/>
      <c r="K166" s="135"/>
    </row>
    <row r="168" spans="1:10" ht="15.75" thickBot="1">
      <c r="A168" s="62" t="s">
        <v>87</v>
      </c>
      <c r="B168" s="108"/>
      <c r="C168" s="108"/>
      <c r="D168" s="108"/>
      <c r="E168" s="108"/>
      <c r="F168" s="63"/>
      <c r="G168" s="63"/>
      <c r="H168" s="63"/>
      <c r="J168"/>
    </row>
    <row r="169" spans="1:11" ht="26.25" thickBot="1">
      <c r="A169" s="1" t="s">
        <v>112</v>
      </c>
      <c r="B169" s="75" t="s">
        <v>171</v>
      </c>
      <c r="C169" s="75" t="s">
        <v>172</v>
      </c>
      <c r="D169" s="75" t="s">
        <v>173</v>
      </c>
      <c r="E169" s="75" t="s">
        <v>174</v>
      </c>
      <c r="F169" s="75" t="s">
        <v>36</v>
      </c>
      <c r="G169" s="75" t="s">
        <v>100</v>
      </c>
      <c r="H169" s="75" t="s">
        <v>101</v>
      </c>
      <c r="I169" s="76" t="s">
        <v>102</v>
      </c>
      <c r="J169" s="14" t="s">
        <v>98</v>
      </c>
      <c r="K169" s="14" t="s">
        <v>37</v>
      </c>
    </row>
    <row r="170" spans="1:11" ht="12.75">
      <c r="A170" s="7" t="s">
        <v>86</v>
      </c>
      <c r="B170" s="87" t="s">
        <v>175</v>
      </c>
      <c r="C170" s="87" t="s">
        <v>175</v>
      </c>
      <c r="D170" s="87" t="s">
        <v>175</v>
      </c>
      <c r="E170" s="87" t="s">
        <v>175</v>
      </c>
      <c r="F170" s="112">
        <v>1570000000</v>
      </c>
      <c r="G170" s="112">
        <v>1000000000</v>
      </c>
      <c r="H170" s="112">
        <f>G170*1.05</f>
        <v>1050000000</v>
      </c>
      <c r="I170" s="112">
        <v>1100000000</v>
      </c>
      <c r="J170" s="112">
        <f>I170+H170+G170+F170</f>
        <v>4720000000</v>
      </c>
      <c r="K170" s="133" t="s">
        <v>51</v>
      </c>
    </row>
    <row r="171" spans="1:11" ht="12.75">
      <c r="A171" s="8" t="s">
        <v>82</v>
      </c>
      <c r="B171" s="87" t="s">
        <v>175</v>
      </c>
      <c r="C171" s="87" t="s">
        <v>175</v>
      </c>
      <c r="D171" s="87" t="s">
        <v>175</v>
      </c>
      <c r="E171" s="87" t="s">
        <v>175</v>
      </c>
      <c r="F171" s="113"/>
      <c r="G171" s="113"/>
      <c r="H171" s="113"/>
      <c r="I171" s="113"/>
      <c r="J171" s="113"/>
      <c r="K171" s="134"/>
    </row>
    <row r="172" spans="1:11" ht="25.5">
      <c r="A172" s="8" t="s">
        <v>83</v>
      </c>
      <c r="B172" s="87" t="s">
        <v>175</v>
      </c>
      <c r="C172" s="87" t="s">
        <v>175</v>
      </c>
      <c r="D172" s="87" t="s">
        <v>175</v>
      </c>
      <c r="E172" s="87" t="s">
        <v>175</v>
      </c>
      <c r="F172" s="113"/>
      <c r="G172" s="113"/>
      <c r="H172" s="113"/>
      <c r="I172" s="113"/>
      <c r="J172" s="113"/>
      <c r="K172" s="134"/>
    </row>
    <row r="173" spans="1:11" ht="25.5">
      <c r="A173" s="8" t="s">
        <v>84</v>
      </c>
      <c r="B173" s="87" t="s">
        <v>175</v>
      </c>
      <c r="C173" s="87" t="s">
        <v>175</v>
      </c>
      <c r="D173" s="87" t="s">
        <v>175</v>
      </c>
      <c r="E173" s="87" t="s">
        <v>175</v>
      </c>
      <c r="F173" s="113"/>
      <c r="G173" s="113"/>
      <c r="H173" s="113"/>
      <c r="I173" s="113"/>
      <c r="J173" s="113"/>
      <c r="K173" s="134"/>
    </row>
    <row r="174" spans="1:11" ht="26.25" thickBot="1">
      <c r="A174" s="60" t="s">
        <v>85</v>
      </c>
      <c r="B174" s="87" t="s">
        <v>175</v>
      </c>
      <c r="C174" s="87" t="s">
        <v>175</v>
      </c>
      <c r="D174" s="87" t="s">
        <v>175</v>
      </c>
      <c r="E174" s="87" t="s">
        <v>175</v>
      </c>
      <c r="F174" s="114"/>
      <c r="G174" s="114"/>
      <c r="H174" s="114"/>
      <c r="I174" s="114"/>
      <c r="J174" s="114"/>
      <c r="K174" s="135"/>
    </row>
  </sheetData>
  <mergeCells count="95">
    <mergeCell ref="B35:B37"/>
    <mergeCell ref="C35:C37"/>
    <mergeCell ref="D35:D37"/>
    <mergeCell ref="E35:E37"/>
    <mergeCell ref="J5:J10"/>
    <mergeCell ref="A1:H1"/>
    <mergeCell ref="A2:H2"/>
    <mergeCell ref="F14:F22"/>
    <mergeCell ref="F5:F10"/>
    <mergeCell ref="G5:G10"/>
    <mergeCell ref="H5:H10"/>
    <mergeCell ref="I5:I10"/>
    <mergeCell ref="J14:J22"/>
    <mergeCell ref="J131:J134"/>
    <mergeCell ref="K131:K134"/>
    <mergeCell ref="F138:F144"/>
    <mergeCell ref="G138:G144"/>
    <mergeCell ref="H138:H144"/>
    <mergeCell ref="I138:I144"/>
    <mergeCell ref="J138:J144"/>
    <mergeCell ref="K138:K144"/>
    <mergeCell ref="F131:F134"/>
    <mergeCell ref="G131:G134"/>
    <mergeCell ref="H131:H134"/>
    <mergeCell ref="I131:I134"/>
    <mergeCell ref="K107:K115"/>
    <mergeCell ref="F119:F127"/>
    <mergeCell ref="G119:G127"/>
    <mergeCell ref="H119:H127"/>
    <mergeCell ref="I119:I127"/>
    <mergeCell ref="J119:J127"/>
    <mergeCell ref="K119:K127"/>
    <mergeCell ref="F107:F115"/>
    <mergeCell ref="G107:G115"/>
    <mergeCell ref="H107:H115"/>
    <mergeCell ref="I107:I115"/>
    <mergeCell ref="I14:I22"/>
    <mergeCell ref="I53:I62"/>
    <mergeCell ref="F66:F93"/>
    <mergeCell ref="G66:G93"/>
    <mergeCell ref="H66:H93"/>
    <mergeCell ref="F35:F37"/>
    <mergeCell ref="G35:G37"/>
    <mergeCell ref="F42:F49"/>
    <mergeCell ref="G42:G49"/>
    <mergeCell ref="F53:F62"/>
    <mergeCell ref="G53:G62"/>
    <mergeCell ref="H53:H62"/>
    <mergeCell ref="K14:K22"/>
    <mergeCell ref="F26:F31"/>
    <mergeCell ref="G26:G31"/>
    <mergeCell ref="H26:H31"/>
    <mergeCell ref="I26:I31"/>
    <mergeCell ref="J26:J31"/>
    <mergeCell ref="K26:K31"/>
    <mergeCell ref="G14:G22"/>
    <mergeCell ref="H14:H22"/>
    <mergeCell ref="J42:J49"/>
    <mergeCell ref="K42:K49"/>
    <mergeCell ref="H35:H37"/>
    <mergeCell ref="I35:I37"/>
    <mergeCell ref="J35:J37"/>
    <mergeCell ref="K35:K37"/>
    <mergeCell ref="H42:H49"/>
    <mergeCell ref="I42:I49"/>
    <mergeCell ref="F97:F103"/>
    <mergeCell ref="G97:G103"/>
    <mergeCell ref="H97:H103"/>
    <mergeCell ref="I97:I103"/>
    <mergeCell ref="H152:H156"/>
    <mergeCell ref="I152:I156"/>
    <mergeCell ref="J53:J62"/>
    <mergeCell ref="K53:K62"/>
    <mergeCell ref="J97:J103"/>
    <mergeCell ref="K97:K103"/>
    <mergeCell ref="I66:I93"/>
    <mergeCell ref="J66:J93"/>
    <mergeCell ref="K66:K93"/>
    <mergeCell ref="J107:J115"/>
    <mergeCell ref="J152:J156"/>
    <mergeCell ref="K152:K156"/>
    <mergeCell ref="F160:F166"/>
    <mergeCell ref="G160:G166"/>
    <mergeCell ref="H160:H166"/>
    <mergeCell ref="I160:I166"/>
    <mergeCell ref="J160:J166"/>
    <mergeCell ref="K160:K166"/>
    <mergeCell ref="F152:F156"/>
    <mergeCell ref="G152:G156"/>
    <mergeCell ref="J170:J174"/>
    <mergeCell ref="K170:K174"/>
    <mergeCell ref="F170:F174"/>
    <mergeCell ref="G170:G174"/>
    <mergeCell ref="H170:H174"/>
    <mergeCell ref="I170:I174"/>
  </mergeCells>
  <printOptions horizontalCentered="1"/>
  <pageMargins left="0.1968503937007874" right="0.2755905511811024" top="0.4" bottom="0.35433070866141736" header="0" footer="0"/>
  <pageSetup horizontalDpi="600" verticalDpi="600" orientation="landscape" scale="75" r:id="rId1"/>
  <rowBreaks count="3" manualBreakCount="3">
    <brk id="32" max="255" man="1"/>
    <brk id="63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="85" zoomScaleNormal="85" workbookViewId="0" topLeftCell="A82">
      <selection activeCell="F161" sqref="F161:F167"/>
    </sheetView>
  </sheetViews>
  <sheetFormatPr defaultColWidth="11.421875" defaultRowHeight="12.75"/>
  <cols>
    <col min="1" max="1" width="60.57421875" style="0" customWidth="1"/>
    <col min="2" max="3" width="19.421875" style="0" bestFit="1" customWidth="1"/>
    <col min="4" max="5" width="18.140625" style="0" bestFit="1" customWidth="1"/>
    <col min="6" max="6" width="19.421875" style="13" bestFit="1" customWidth="1"/>
    <col min="7" max="7" width="13.7109375" style="0" bestFit="1" customWidth="1"/>
  </cols>
  <sheetData>
    <row r="1" spans="1:4" ht="12.75">
      <c r="A1" s="15" t="s">
        <v>99</v>
      </c>
      <c r="B1" s="16"/>
      <c r="C1" s="16"/>
      <c r="D1" s="16"/>
    </row>
    <row r="2" spans="1:4" ht="12.75">
      <c r="A2" s="17" t="s">
        <v>113</v>
      </c>
      <c r="B2" s="18"/>
      <c r="C2" s="18"/>
      <c r="D2" s="18"/>
    </row>
    <row r="3" spans="1:4" ht="13.5" thickBot="1">
      <c r="A3" s="19" t="s">
        <v>114</v>
      </c>
      <c r="B3" s="20"/>
      <c r="C3" s="20"/>
      <c r="D3" s="20"/>
    </row>
    <row r="4" ht="13.5" thickBot="1"/>
    <row r="5" spans="1:7" s="13" customFormat="1" ht="26.25" thickBot="1">
      <c r="A5" s="1" t="s">
        <v>112</v>
      </c>
      <c r="B5" s="75" t="s">
        <v>36</v>
      </c>
      <c r="C5" s="75" t="s">
        <v>100</v>
      </c>
      <c r="D5" s="75" t="s">
        <v>101</v>
      </c>
      <c r="E5" s="76" t="s">
        <v>102</v>
      </c>
      <c r="F5" s="14" t="s">
        <v>98</v>
      </c>
      <c r="G5" s="14" t="s">
        <v>37</v>
      </c>
    </row>
    <row r="6" spans="1:7" ht="12.75">
      <c r="A6" s="7" t="s">
        <v>115</v>
      </c>
      <c r="B6" s="112">
        <v>1950000000</v>
      </c>
      <c r="C6" s="112">
        <v>2500000000</v>
      </c>
      <c r="D6" s="112">
        <f>C6*1.05</f>
        <v>2625000000</v>
      </c>
      <c r="E6" s="112">
        <f>D6*1.045</f>
        <v>2743125000</v>
      </c>
      <c r="F6" s="124">
        <f>E6+D6+C6+B6</f>
        <v>9818125000</v>
      </c>
      <c r="G6" s="133" t="s">
        <v>42</v>
      </c>
    </row>
    <row r="7" spans="1:7" ht="12.75">
      <c r="A7" s="12" t="s">
        <v>116</v>
      </c>
      <c r="B7" s="113"/>
      <c r="C7" s="113"/>
      <c r="D7" s="113"/>
      <c r="E7" s="113"/>
      <c r="F7" s="125"/>
      <c r="G7" s="134"/>
    </row>
    <row r="8" spans="1:7" ht="25.5">
      <c r="A8" s="12" t="s">
        <v>117</v>
      </c>
      <c r="B8" s="113"/>
      <c r="C8" s="113"/>
      <c r="D8" s="113"/>
      <c r="E8" s="113"/>
      <c r="F8" s="125"/>
      <c r="G8" s="134"/>
    </row>
    <row r="9" spans="1:7" ht="12.75">
      <c r="A9" s="142" t="s">
        <v>118</v>
      </c>
      <c r="B9" s="113"/>
      <c r="C9" s="113"/>
      <c r="D9" s="113"/>
      <c r="E9" s="113"/>
      <c r="F9" s="125"/>
      <c r="G9" s="134"/>
    </row>
    <row r="10" spans="1:7" ht="12.75">
      <c r="A10" s="142"/>
      <c r="B10" s="113"/>
      <c r="C10" s="113"/>
      <c r="D10" s="113"/>
      <c r="E10" s="113"/>
      <c r="F10" s="125"/>
      <c r="G10" s="134"/>
    </row>
    <row r="11" spans="1:7" ht="12.75">
      <c r="A11" s="8" t="s">
        <v>119</v>
      </c>
      <c r="B11" s="113"/>
      <c r="C11" s="113"/>
      <c r="D11" s="113"/>
      <c r="E11" s="113"/>
      <c r="F11" s="125"/>
      <c r="G11" s="134"/>
    </row>
    <row r="12" spans="1:7" ht="25.5">
      <c r="A12" s="8" t="s">
        <v>120</v>
      </c>
      <c r="B12" s="113"/>
      <c r="C12" s="113"/>
      <c r="D12" s="113"/>
      <c r="E12" s="113"/>
      <c r="F12" s="125"/>
      <c r="G12" s="134"/>
    </row>
    <row r="13" spans="1:7" ht="12.75">
      <c r="A13" s="8" t="s">
        <v>121</v>
      </c>
      <c r="B13" s="113"/>
      <c r="C13" s="113"/>
      <c r="D13" s="113"/>
      <c r="E13" s="113"/>
      <c r="F13" s="125"/>
      <c r="G13" s="134"/>
    </row>
    <row r="14" spans="1:7" ht="25.5">
      <c r="A14" s="8" t="s">
        <v>122</v>
      </c>
      <c r="B14" s="113"/>
      <c r="C14" s="113"/>
      <c r="D14" s="113"/>
      <c r="E14" s="113"/>
      <c r="F14" s="125"/>
      <c r="G14" s="134"/>
    </row>
    <row r="15" spans="1:7" ht="26.25" thickBot="1">
      <c r="A15" s="9" t="s">
        <v>123</v>
      </c>
      <c r="B15" s="114"/>
      <c r="C15" s="114"/>
      <c r="D15" s="114"/>
      <c r="E15" s="114"/>
      <c r="F15" s="126"/>
      <c r="G15" s="135"/>
    </row>
    <row r="17" spans="1:5" ht="13.5" thickBot="1">
      <c r="A17" s="77" t="s">
        <v>128</v>
      </c>
      <c r="B17" s="78"/>
      <c r="C17" s="78"/>
      <c r="D17" s="78"/>
      <c r="E17" s="13"/>
    </row>
    <row r="18" spans="1:7" ht="26.25" thickBot="1">
      <c r="A18" s="3" t="s">
        <v>112</v>
      </c>
      <c r="B18" s="4" t="s">
        <v>36</v>
      </c>
      <c r="C18" s="4" t="s">
        <v>100</v>
      </c>
      <c r="D18" s="4" t="s">
        <v>101</v>
      </c>
      <c r="E18" s="5" t="s">
        <v>102</v>
      </c>
      <c r="F18" s="74" t="s">
        <v>98</v>
      </c>
      <c r="G18" s="64" t="s">
        <v>37</v>
      </c>
    </row>
    <row r="19" spans="1:7" ht="25.5" customHeight="1">
      <c r="A19" s="71" t="s">
        <v>125</v>
      </c>
      <c r="B19" s="139">
        <f>13036000000-4421000000</f>
        <v>8615000000</v>
      </c>
      <c r="C19" s="139">
        <v>7014000000</v>
      </c>
      <c r="D19" s="139">
        <f>C19*1.05</f>
        <v>7364700000</v>
      </c>
      <c r="E19" s="139">
        <f>D19*1.045</f>
        <v>7696111499.999999</v>
      </c>
      <c r="F19" s="140">
        <f>E19+C19+B19+D19</f>
        <v>30689811500</v>
      </c>
      <c r="G19" s="141" t="s">
        <v>43</v>
      </c>
    </row>
    <row r="20" spans="1:7" ht="25.5">
      <c r="A20" s="10" t="s">
        <v>126</v>
      </c>
      <c r="B20" s="113"/>
      <c r="C20" s="113"/>
      <c r="D20" s="113"/>
      <c r="E20" s="113"/>
      <c r="F20" s="125"/>
      <c r="G20" s="134"/>
    </row>
    <row r="21" spans="1:7" ht="25.5">
      <c r="A21" s="10" t="s">
        <v>127</v>
      </c>
      <c r="B21" s="113"/>
      <c r="C21" s="113"/>
      <c r="D21" s="113"/>
      <c r="E21" s="113"/>
      <c r="F21" s="125"/>
      <c r="G21" s="134"/>
    </row>
    <row r="22" spans="1:7" ht="12.75">
      <c r="A22" s="21" t="s">
        <v>129</v>
      </c>
      <c r="B22" s="113"/>
      <c r="C22" s="113"/>
      <c r="D22" s="113"/>
      <c r="E22" s="113"/>
      <c r="F22" s="125"/>
      <c r="G22" s="134"/>
    </row>
    <row r="23" spans="1:7" ht="12.75">
      <c r="A23" s="21" t="s">
        <v>130</v>
      </c>
      <c r="B23" s="113"/>
      <c r="C23" s="113"/>
      <c r="D23" s="113"/>
      <c r="E23" s="113"/>
      <c r="F23" s="125"/>
      <c r="G23" s="134"/>
    </row>
    <row r="24" spans="1:7" ht="13.5" thickBot="1">
      <c r="A24" s="22" t="s">
        <v>131</v>
      </c>
      <c r="B24" s="114"/>
      <c r="C24" s="114"/>
      <c r="D24" s="114"/>
      <c r="E24" s="114"/>
      <c r="F24" s="126"/>
      <c r="G24" s="135"/>
    </row>
    <row r="26" spans="1:5" ht="13.5" thickBot="1">
      <c r="A26" s="19" t="s">
        <v>132</v>
      </c>
      <c r="B26" s="20"/>
      <c r="C26" s="20"/>
      <c r="D26" s="20"/>
      <c r="E26" s="13"/>
    </row>
    <row r="27" spans="1:7" ht="26.25" thickBot="1">
      <c r="A27" s="1" t="s">
        <v>112</v>
      </c>
      <c r="B27" s="6" t="s">
        <v>36</v>
      </c>
      <c r="C27" s="6" t="s">
        <v>100</v>
      </c>
      <c r="D27" s="6" t="s">
        <v>101</v>
      </c>
      <c r="E27" s="2" t="s">
        <v>102</v>
      </c>
      <c r="F27" s="14" t="s">
        <v>98</v>
      </c>
      <c r="G27" s="14" t="s">
        <v>37</v>
      </c>
    </row>
    <row r="28" spans="1:7" ht="25.5" customHeight="1">
      <c r="A28" s="23" t="s">
        <v>133</v>
      </c>
      <c r="B28" s="112">
        <v>0</v>
      </c>
      <c r="C28" s="112">
        <v>100000000</v>
      </c>
      <c r="D28" s="112">
        <f>C28*1.05</f>
        <v>105000000</v>
      </c>
      <c r="E28" s="112">
        <f>D28*1.045</f>
        <v>109724999.99999999</v>
      </c>
      <c r="F28" s="124">
        <f>E28+D28+C28+B28</f>
        <v>314725000</v>
      </c>
      <c r="G28" s="133" t="s">
        <v>40</v>
      </c>
    </row>
    <row r="29" spans="1:7" ht="25.5">
      <c r="A29" s="24" t="s">
        <v>134</v>
      </c>
      <c r="B29" s="113"/>
      <c r="C29" s="113"/>
      <c r="D29" s="113"/>
      <c r="E29" s="113"/>
      <c r="F29" s="125"/>
      <c r="G29" s="134"/>
    </row>
    <row r="30" spans="1:7" ht="51.75" thickBot="1">
      <c r="A30" s="25" t="s">
        <v>135</v>
      </c>
      <c r="B30" s="114"/>
      <c r="C30" s="114"/>
      <c r="D30" s="114"/>
      <c r="E30" s="114"/>
      <c r="F30" s="126"/>
      <c r="G30" s="135"/>
    </row>
    <row r="32" spans="1:5" ht="13.5" thickBot="1">
      <c r="A32" s="19" t="s">
        <v>136</v>
      </c>
      <c r="B32" s="20"/>
      <c r="C32" s="20"/>
      <c r="D32" s="20"/>
      <c r="E32" s="13"/>
    </row>
    <row r="33" spans="1:7" ht="26.25" thickBot="1">
      <c r="A33" s="1" t="s">
        <v>112</v>
      </c>
      <c r="B33" s="6" t="s">
        <v>36</v>
      </c>
      <c r="C33" s="6" t="s">
        <v>100</v>
      </c>
      <c r="D33" s="6" t="s">
        <v>101</v>
      </c>
      <c r="E33" s="2" t="s">
        <v>102</v>
      </c>
      <c r="F33" s="14" t="s">
        <v>98</v>
      </c>
      <c r="G33" s="14" t="s">
        <v>37</v>
      </c>
    </row>
    <row r="34" spans="1:7" ht="24" customHeight="1">
      <c r="A34" s="29" t="s">
        <v>137</v>
      </c>
      <c r="B34" s="112">
        <v>0</v>
      </c>
      <c r="C34" s="112">
        <v>91500000000</v>
      </c>
      <c r="D34" s="112">
        <v>58000000000</v>
      </c>
      <c r="E34" s="112">
        <v>50500000000</v>
      </c>
      <c r="F34" s="124">
        <f>E34+D34+C34</f>
        <v>200000000000</v>
      </c>
      <c r="G34" s="133" t="s">
        <v>44</v>
      </c>
    </row>
    <row r="35" spans="1:7" ht="24">
      <c r="A35" s="26" t="s">
        <v>138</v>
      </c>
      <c r="B35" s="113"/>
      <c r="C35" s="113"/>
      <c r="D35" s="113"/>
      <c r="E35" s="113"/>
      <c r="F35" s="125"/>
      <c r="G35" s="134"/>
    </row>
    <row r="36" spans="1:7" ht="24">
      <c r="A36" s="26" t="s">
        <v>139</v>
      </c>
      <c r="B36" s="113"/>
      <c r="C36" s="113"/>
      <c r="D36" s="113"/>
      <c r="E36" s="113"/>
      <c r="F36" s="125"/>
      <c r="G36" s="134"/>
    </row>
    <row r="37" spans="1:7" ht="24">
      <c r="A37" s="26" t="s">
        <v>140</v>
      </c>
      <c r="B37" s="113"/>
      <c r="C37" s="113"/>
      <c r="D37" s="113"/>
      <c r="E37" s="113"/>
      <c r="F37" s="125"/>
      <c r="G37" s="134"/>
    </row>
    <row r="38" spans="1:7" ht="24">
      <c r="A38" s="26" t="s">
        <v>141</v>
      </c>
      <c r="B38" s="113"/>
      <c r="C38" s="113"/>
      <c r="D38" s="113"/>
      <c r="E38" s="113"/>
      <c r="F38" s="125"/>
      <c r="G38" s="134"/>
    </row>
    <row r="39" spans="1:7" ht="24">
      <c r="A39" s="26" t="s">
        <v>142</v>
      </c>
      <c r="B39" s="113"/>
      <c r="C39" s="113"/>
      <c r="D39" s="113"/>
      <c r="E39" s="113"/>
      <c r="F39" s="125"/>
      <c r="G39" s="134"/>
    </row>
    <row r="40" spans="1:7" ht="12.75">
      <c r="A40" s="26" t="s">
        <v>143</v>
      </c>
      <c r="B40" s="113"/>
      <c r="C40" s="113"/>
      <c r="D40" s="113"/>
      <c r="E40" s="113"/>
      <c r="F40" s="125"/>
      <c r="G40" s="134"/>
    </row>
    <row r="41" spans="1:7" ht="60">
      <c r="A41" s="26" t="s">
        <v>144</v>
      </c>
      <c r="B41" s="113"/>
      <c r="C41" s="113"/>
      <c r="D41" s="113"/>
      <c r="E41" s="113"/>
      <c r="F41" s="125"/>
      <c r="G41" s="134"/>
    </row>
    <row r="42" spans="1:7" ht="12.75">
      <c r="A42" s="26" t="s">
        <v>145</v>
      </c>
      <c r="B42" s="113"/>
      <c r="C42" s="113"/>
      <c r="D42" s="113"/>
      <c r="E42" s="113"/>
      <c r="F42" s="125"/>
      <c r="G42" s="134"/>
    </row>
    <row r="43" spans="1:7" ht="24">
      <c r="A43" s="26" t="s">
        <v>146</v>
      </c>
      <c r="B43" s="113"/>
      <c r="C43" s="113"/>
      <c r="D43" s="113"/>
      <c r="E43" s="113"/>
      <c r="F43" s="125"/>
      <c r="G43" s="134"/>
    </row>
    <row r="44" spans="1:7" ht="24">
      <c r="A44" s="26" t="s">
        <v>147</v>
      </c>
      <c r="B44" s="113"/>
      <c r="C44" s="113"/>
      <c r="D44" s="113"/>
      <c r="E44" s="113"/>
      <c r="F44" s="125"/>
      <c r="G44" s="134"/>
    </row>
    <row r="45" spans="1:7" ht="24">
      <c r="A45" s="26" t="s">
        <v>148</v>
      </c>
      <c r="B45" s="113"/>
      <c r="C45" s="113"/>
      <c r="D45" s="113"/>
      <c r="E45" s="113"/>
      <c r="F45" s="125"/>
      <c r="G45" s="134"/>
    </row>
    <row r="46" spans="1:7" ht="12.75">
      <c r="A46" s="26" t="s">
        <v>149</v>
      </c>
      <c r="B46" s="113"/>
      <c r="C46" s="113"/>
      <c r="D46" s="113"/>
      <c r="E46" s="113"/>
      <c r="F46" s="125"/>
      <c r="G46" s="134"/>
    </row>
    <row r="47" spans="1:7" ht="24">
      <c r="A47" s="26" t="s">
        <v>150</v>
      </c>
      <c r="B47" s="113"/>
      <c r="C47" s="113"/>
      <c r="D47" s="113"/>
      <c r="E47" s="113"/>
      <c r="F47" s="125"/>
      <c r="G47" s="134"/>
    </row>
    <row r="48" spans="1:7" ht="24">
      <c r="A48" s="26" t="s">
        <v>151</v>
      </c>
      <c r="B48" s="113"/>
      <c r="C48" s="113"/>
      <c r="D48" s="113"/>
      <c r="E48" s="113"/>
      <c r="F48" s="125"/>
      <c r="G48" s="134"/>
    </row>
    <row r="49" spans="1:7" ht="12.75">
      <c r="A49" s="26" t="s">
        <v>152</v>
      </c>
      <c r="B49" s="113"/>
      <c r="C49" s="113"/>
      <c r="D49" s="113"/>
      <c r="E49" s="113"/>
      <c r="F49" s="125"/>
      <c r="G49" s="134"/>
    </row>
    <row r="50" spans="1:7" ht="24">
      <c r="A50" s="26" t="s">
        <v>153</v>
      </c>
      <c r="B50" s="113"/>
      <c r="C50" s="113"/>
      <c r="D50" s="113"/>
      <c r="E50" s="113"/>
      <c r="F50" s="125"/>
      <c r="G50" s="134"/>
    </row>
    <row r="51" spans="1:7" ht="36">
      <c r="A51" s="27" t="s">
        <v>154</v>
      </c>
      <c r="B51" s="113"/>
      <c r="C51" s="113"/>
      <c r="D51" s="113"/>
      <c r="E51" s="113"/>
      <c r="F51" s="125"/>
      <c r="G51" s="134"/>
    </row>
    <row r="52" spans="1:7" ht="24">
      <c r="A52" s="27" t="s">
        <v>155</v>
      </c>
      <c r="B52" s="113"/>
      <c r="C52" s="113"/>
      <c r="D52" s="113"/>
      <c r="E52" s="113"/>
      <c r="F52" s="125"/>
      <c r="G52" s="134"/>
    </row>
    <row r="53" spans="1:7" ht="24">
      <c r="A53" s="27" t="s">
        <v>156</v>
      </c>
      <c r="B53" s="113"/>
      <c r="C53" s="113"/>
      <c r="D53" s="113"/>
      <c r="E53" s="113"/>
      <c r="F53" s="125"/>
      <c r="G53" s="134"/>
    </row>
    <row r="54" spans="1:7" ht="24">
      <c r="A54" s="27" t="s">
        <v>157</v>
      </c>
      <c r="B54" s="113"/>
      <c r="C54" s="113"/>
      <c r="D54" s="113"/>
      <c r="E54" s="113"/>
      <c r="F54" s="125"/>
      <c r="G54" s="134"/>
    </row>
    <row r="55" spans="1:7" ht="24">
      <c r="A55" s="27" t="s">
        <v>158</v>
      </c>
      <c r="B55" s="113"/>
      <c r="C55" s="113"/>
      <c r="D55" s="113"/>
      <c r="E55" s="113"/>
      <c r="F55" s="125"/>
      <c r="G55" s="134"/>
    </row>
    <row r="56" spans="1:7" ht="12.75">
      <c r="A56" s="27" t="s">
        <v>159</v>
      </c>
      <c r="B56" s="113"/>
      <c r="C56" s="113"/>
      <c r="D56" s="113"/>
      <c r="E56" s="113"/>
      <c r="F56" s="125"/>
      <c r="G56" s="134"/>
    </row>
    <row r="57" spans="1:7" ht="24">
      <c r="A57" s="27" t="s">
        <v>160</v>
      </c>
      <c r="B57" s="113"/>
      <c r="C57" s="113"/>
      <c r="D57" s="113"/>
      <c r="E57" s="113"/>
      <c r="F57" s="125"/>
      <c r="G57" s="134"/>
    </row>
    <row r="58" spans="1:7" ht="24">
      <c r="A58" s="27" t="s">
        <v>161</v>
      </c>
      <c r="B58" s="113"/>
      <c r="C58" s="113"/>
      <c r="D58" s="113"/>
      <c r="E58" s="113"/>
      <c r="F58" s="125"/>
      <c r="G58" s="134"/>
    </row>
    <row r="59" spans="1:7" ht="12.75">
      <c r="A59" s="27" t="s">
        <v>162</v>
      </c>
      <c r="B59" s="113"/>
      <c r="C59" s="113"/>
      <c r="D59" s="113"/>
      <c r="E59" s="113"/>
      <c r="F59" s="125"/>
      <c r="G59" s="134"/>
    </row>
    <row r="60" spans="1:7" ht="24">
      <c r="A60" s="26" t="s">
        <v>163</v>
      </c>
      <c r="B60" s="113"/>
      <c r="C60" s="113"/>
      <c r="D60" s="113"/>
      <c r="E60" s="113"/>
      <c r="F60" s="125"/>
      <c r="G60" s="134"/>
    </row>
    <row r="61" spans="1:7" ht="24.75" thickBot="1">
      <c r="A61" s="28" t="s">
        <v>164</v>
      </c>
      <c r="B61" s="114"/>
      <c r="C61" s="114"/>
      <c r="D61" s="114"/>
      <c r="E61" s="114"/>
      <c r="F61" s="126"/>
      <c r="G61" s="135"/>
    </row>
    <row r="63" spans="1:5" ht="13.5" thickBot="1">
      <c r="A63" s="19" t="s">
        <v>165</v>
      </c>
      <c r="B63" s="20"/>
      <c r="C63" s="20"/>
      <c r="D63" s="20"/>
      <c r="E63" s="13"/>
    </row>
    <row r="64" spans="1:7" ht="26.25" thickBot="1">
      <c r="A64" s="1" t="s">
        <v>112</v>
      </c>
      <c r="B64" s="6" t="s">
        <v>36</v>
      </c>
      <c r="C64" s="6" t="s">
        <v>100</v>
      </c>
      <c r="D64" s="6" t="s">
        <v>101</v>
      </c>
      <c r="E64" s="2" t="s">
        <v>102</v>
      </c>
      <c r="F64" s="14" t="s">
        <v>98</v>
      </c>
      <c r="G64" s="14" t="s">
        <v>37</v>
      </c>
    </row>
    <row r="65" spans="1:7" ht="14.25" customHeight="1">
      <c r="A65" s="30" t="s">
        <v>166</v>
      </c>
      <c r="B65" s="112">
        <v>4421000000</v>
      </c>
      <c r="C65" s="112">
        <v>3636000000</v>
      </c>
      <c r="D65" s="112">
        <f>C65*1.05</f>
        <v>3817800000</v>
      </c>
      <c r="E65" s="112">
        <v>3990000000</v>
      </c>
      <c r="F65" s="124">
        <f>E65+D65+C65+B65</f>
        <v>15864800000</v>
      </c>
      <c r="G65" s="133" t="s">
        <v>45</v>
      </c>
    </row>
    <row r="66" spans="1:7" ht="28.5">
      <c r="A66" s="31" t="s">
        <v>167</v>
      </c>
      <c r="B66" s="113"/>
      <c r="C66" s="113"/>
      <c r="D66" s="113"/>
      <c r="E66" s="113"/>
      <c r="F66" s="125"/>
      <c r="G66" s="134"/>
    </row>
    <row r="67" spans="1:7" ht="28.5">
      <c r="A67" s="31" t="s">
        <v>168</v>
      </c>
      <c r="B67" s="113"/>
      <c r="C67" s="113"/>
      <c r="D67" s="113"/>
      <c r="E67" s="113"/>
      <c r="F67" s="125"/>
      <c r="G67" s="134"/>
    </row>
    <row r="68" spans="1:7" ht="14.25">
      <c r="A68" s="31" t="s">
        <v>169</v>
      </c>
      <c r="B68" s="113"/>
      <c r="C68" s="113"/>
      <c r="D68" s="113"/>
      <c r="E68" s="113"/>
      <c r="F68" s="125"/>
      <c r="G68" s="134"/>
    </row>
    <row r="69" spans="1:7" ht="28.5">
      <c r="A69" s="31" t="s">
        <v>170</v>
      </c>
      <c r="B69" s="113"/>
      <c r="C69" s="113"/>
      <c r="D69" s="113"/>
      <c r="E69" s="113"/>
      <c r="F69" s="125"/>
      <c r="G69" s="134"/>
    </row>
    <row r="70" spans="1:7" ht="28.5" customHeight="1">
      <c r="A70" s="32" t="s">
        <v>0</v>
      </c>
      <c r="B70" s="113"/>
      <c r="C70" s="113"/>
      <c r="D70" s="113"/>
      <c r="E70" s="113"/>
      <c r="F70" s="125"/>
      <c r="G70" s="134"/>
    </row>
    <row r="71" spans="1:7" ht="28.5">
      <c r="A71" s="31" t="s">
        <v>1</v>
      </c>
      <c r="B71" s="113"/>
      <c r="C71" s="113"/>
      <c r="D71" s="113"/>
      <c r="E71" s="113"/>
      <c r="F71" s="125"/>
      <c r="G71" s="134"/>
    </row>
    <row r="72" spans="1:7" ht="29.25" thickBot="1">
      <c r="A72" s="33" t="s">
        <v>2</v>
      </c>
      <c r="B72" s="114"/>
      <c r="C72" s="114"/>
      <c r="D72" s="114"/>
      <c r="E72" s="114"/>
      <c r="F72" s="126"/>
      <c r="G72" s="135"/>
    </row>
    <row r="74" spans="1:5" ht="13.5" thickBot="1">
      <c r="A74" s="19" t="s">
        <v>3</v>
      </c>
      <c r="B74" s="20"/>
      <c r="C74" s="20"/>
      <c r="D74" s="20"/>
      <c r="E74" s="13"/>
    </row>
    <row r="75" spans="1:7" ht="13.5" customHeight="1" thickBot="1">
      <c r="A75" s="1" t="s">
        <v>112</v>
      </c>
      <c r="B75" s="6" t="s">
        <v>36</v>
      </c>
      <c r="C75" s="6" t="s">
        <v>100</v>
      </c>
      <c r="D75" s="6" t="s">
        <v>101</v>
      </c>
      <c r="E75" s="2" t="s">
        <v>102</v>
      </c>
      <c r="F75" s="14" t="s">
        <v>98</v>
      </c>
      <c r="G75" s="14" t="s">
        <v>37</v>
      </c>
    </row>
    <row r="76" spans="1:7" ht="14.25" customHeight="1">
      <c r="A76" s="30" t="s">
        <v>4</v>
      </c>
      <c r="B76" s="112">
        <v>1100000000</v>
      </c>
      <c r="C76" s="112">
        <v>1120000000</v>
      </c>
      <c r="D76" s="112">
        <f>C76*1.05</f>
        <v>1176000000</v>
      </c>
      <c r="E76" s="112">
        <f>D76*1.045</f>
        <v>1228920000</v>
      </c>
      <c r="F76" s="124">
        <f>E76+D76+C76+B76</f>
        <v>4624920000</v>
      </c>
      <c r="G76" s="133" t="s">
        <v>46</v>
      </c>
    </row>
    <row r="77" spans="1:7" ht="42.75">
      <c r="A77" s="31" t="s">
        <v>5</v>
      </c>
      <c r="B77" s="113"/>
      <c r="C77" s="113"/>
      <c r="D77" s="113"/>
      <c r="E77" s="113"/>
      <c r="F77" s="125"/>
      <c r="G77" s="134"/>
    </row>
    <row r="78" spans="1:7" ht="14.25">
      <c r="A78" s="31" t="s">
        <v>6</v>
      </c>
      <c r="B78" s="113"/>
      <c r="C78" s="113"/>
      <c r="D78" s="113"/>
      <c r="E78" s="113"/>
      <c r="F78" s="125"/>
      <c r="G78" s="134"/>
    </row>
    <row r="79" spans="1:7" ht="28.5">
      <c r="A79" s="31" t="s">
        <v>7</v>
      </c>
      <c r="B79" s="113"/>
      <c r="C79" s="113"/>
      <c r="D79" s="113"/>
      <c r="E79" s="113"/>
      <c r="F79" s="125"/>
      <c r="G79" s="134"/>
    </row>
    <row r="80" spans="1:7" ht="14.25">
      <c r="A80" s="31" t="s">
        <v>8</v>
      </c>
      <c r="B80" s="113"/>
      <c r="C80" s="113"/>
      <c r="D80" s="113"/>
      <c r="E80" s="113"/>
      <c r="F80" s="125"/>
      <c r="G80" s="134"/>
    </row>
    <row r="81" spans="1:7" ht="28.5">
      <c r="A81" s="31" t="s">
        <v>9</v>
      </c>
      <c r="B81" s="113"/>
      <c r="C81" s="113"/>
      <c r="D81" s="113"/>
      <c r="E81" s="113"/>
      <c r="F81" s="125"/>
      <c r="G81" s="134"/>
    </row>
    <row r="82" spans="1:7" ht="28.5">
      <c r="A82" s="31" t="s">
        <v>10</v>
      </c>
      <c r="B82" s="113"/>
      <c r="C82" s="113"/>
      <c r="D82" s="113"/>
      <c r="E82" s="113"/>
      <c r="F82" s="125"/>
      <c r="G82" s="134"/>
    </row>
    <row r="83" spans="1:7" ht="28.5">
      <c r="A83" s="31" t="s">
        <v>11</v>
      </c>
      <c r="B83" s="113"/>
      <c r="C83" s="113"/>
      <c r="D83" s="113"/>
      <c r="E83" s="113"/>
      <c r="F83" s="125"/>
      <c r="G83" s="134"/>
    </row>
    <row r="84" spans="1:7" ht="42.75">
      <c r="A84" s="31" t="s">
        <v>12</v>
      </c>
      <c r="B84" s="113"/>
      <c r="C84" s="113"/>
      <c r="D84" s="113"/>
      <c r="E84" s="113"/>
      <c r="F84" s="125"/>
      <c r="G84" s="134"/>
    </row>
    <row r="85" spans="1:7" ht="29.25" thickBot="1">
      <c r="A85" s="34" t="s">
        <v>13</v>
      </c>
      <c r="B85" s="114"/>
      <c r="C85" s="114"/>
      <c r="D85" s="114"/>
      <c r="E85" s="114"/>
      <c r="F85" s="126"/>
      <c r="G85" s="135"/>
    </row>
    <row r="87" spans="1:5" ht="13.5" thickBot="1">
      <c r="A87" s="77" t="s">
        <v>14</v>
      </c>
      <c r="B87" s="78"/>
      <c r="C87" s="78"/>
      <c r="D87" s="78"/>
      <c r="E87" s="13"/>
    </row>
    <row r="88" spans="1:7" ht="26.25" thickBot="1">
      <c r="A88" s="3" t="s">
        <v>112</v>
      </c>
      <c r="B88" s="4" t="s">
        <v>36</v>
      </c>
      <c r="C88" s="4" t="s">
        <v>100</v>
      </c>
      <c r="D88" s="4" t="s">
        <v>101</v>
      </c>
      <c r="E88" s="5" t="s">
        <v>102</v>
      </c>
      <c r="F88" s="74" t="s">
        <v>98</v>
      </c>
      <c r="G88" s="64" t="s">
        <v>37</v>
      </c>
    </row>
    <row r="89" spans="1:7" ht="38.25">
      <c r="A89" s="71" t="s">
        <v>15</v>
      </c>
      <c r="B89" s="139">
        <v>149500000</v>
      </c>
      <c r="C89" s="139">
        <v>180000000</v>
      </c>
      <c r="D89" s="139">
        <f>C89*1.05</f>
        <v>189000000</v>
      </c>
      <c r="E89" s="139">
        <f>D89*1.045</f>
        <v>197505000</v>
      </c>
      <c r="F89" s="140">
        <f>E89+D89+C89+B89</f>
        <v>716005000</v>
      </c>
      <c r="G89" s="141" t="s">
        <v>47</v>
      </c>
    </row>
    <row r="90" spans="1:7" ht="38.25" customHeight="1">
      <c r="A90" s="10" t="s">
        <v>16</v>
      </c>
      <c r="B90" s="113"/>
      <c r="C90" s="113"/>
      <c r="D90" s="113"/>
      <c r="E90" s="113"/>
      <c r="F90" s="125"/>
      <c r="G90" s="134"/>
    </row>
    <row r="91" spans="1:7" ht="38.25">
      <c r="A91" s="10" t="s">
        <v>17</v>
      </c>
      <c r="B91" s="113"/>
      <c r="C91" s="113"/>
      <c r="D91" s="113"/>
      <c r="E91" s="113"/>
      <c r="F91" s="125"/>
      <c r="G91" s="134"/>
    </row>
    <row r="92" spans="1:7" ht="25.5">
      <c r="A92" s="35" t="s">
        <v>18</v>
      </c>
      <c r="B92" s="113"/>
      <c r="C92" s="113"/>
      <c r="D92" s="113"/>
      <c r="E92" s="113"/>
      <c r="F92" s="125"/>
      <c r="G92" s="134"/>
    </row>
    <row r="93" spans="1:7" ht="12.75">
      <c r="A93" s="35" t="s">
        <v>19</v>
      </c>
      <c r="B93" s="113"/>
      <c r="C93" s="113"/>
      <c r="D93" s="113"/>
      <c r="E93" s="113"/>
      <c r="F93" s="125"/>
      <c r="G93" s="134"/>
    </row>
    <row r="94" spans="1:7" ht="25.5">
      <c r="A94" s="35" t="s">
        <v>20</v>
      </c>
      <c r="B94" s="113"/>
      <c r="C94" s="113"/>
      <c r="D94" s="113"/>
      <c r="E94" s="113"/>
      <c r="F94" s="125"/>
      <c r="G94" s="134"/>
    </row>
    <row r="95" spans="1:7" ht="26.25" thickBot="1">
      <c r="A95" s="36" t="s">
        <v>21</v>
      </c>
      <c r="B95" s="114"/>
      <c r="C95" s="114"/>
      <c r="D95" s="114"/>
      <c r="E95" s="114"/>
      <c r="F95" s="126"/>
      <c r="G95" s="135"/>
    </row>
    <row r="96" spans="1:6" ht="16.5" thickBot="1">
      <c r="A96" s="65" t="s">
        <v>103</v>
      </c>
      <c r="B96" s="66">
        <f>B89+B76+B65+B34+B28+B19+B6</f>
        <v>16235500000</v>
      </c>
      <c r="C96" s="66">
        <f>C89+C76+C65+C34+C28+C19+C6</f>
        <v>106050000000</v>
      </c>
      <c r="D96" s="66">
        <f>D89+D76+D65+D34+D28+D19+D6</f>
        <v>73277500000</v>
      </c>
      <c r="E96" s="66">
        <f>E89+E76+E65+E34+E28+E19+E6</f>
        <v>66465386500</v>
      </c>
      <c r="F96" s="66">
        <f>F89+F76+F65+F34+F28+F19+F6</f>
        <v>262028386500</v>
      </c>
    </row>
  </sheetData>
  <mergeCells count="43">
    <mergeCell ref="G65:G72"/>
    <mergeCell ref="G76:G85"/>
    <mergeCell ref="G89:G95"/>
    <mergeCell ref="B28:B30"/>
    <mergeCell ref="B34:B61"/>
    <mergeCell ref="B65:B72"/>
    <mergeCell ref="B76:B85"/>
    <mergeCell ref="C89:C95"/>
    <mergeCell ref="D89:D95"/>
    <mergeCell ref="B89:B95"/>
    <mergeCell ref="G6:G15"/>
    <mergeCell ref="G19:G24"/>
    <mergeCell ref="G28:G30"/>
    <mergeCell ref="G34:G61"/>
    <mergeCell ref="E89:E95"/>
    <mergeCell ref="F89:F95"/>
    <mergeCell ref="F65:F72"/>
    <mergeCell ref="C76:C85"/>
    <mergeCell ref="D76:D85"/>
    <mergeCell ref="E76:E85"/>
    <mergeCell ref="F76:F85"/>
    <mergeCell ref="C65:C72"/>
    <mergeCell ref="D65:D72"/>
    <mergeCell ref="E65:E72"/>
    <mergeCell ref="F6:F15"/>
    <mergeCell ref="C34:C61"/>
    <mergeCell ref="D34:D61"/>
    <mergeCell ref="E34:E61"/>
    <mergeCell ref="F34:F61"/>
    <mergeCell ref="F19:F24"/>
    <mergeCell ref="C28:C30"/>
    <mergeCell ref="D28:D30"/>
    <mergeCell ref="E28:E30"/>
    <mergeCell ref="F28:F30"/>
    <mergeCell ref="A9:A10"/>
    <mergeCell ref="C19:C24"/>
    <mergeCell ref="D19:D24"/>
    <mergeCell ref="E19:E24"/>
    <mergeCell ref="C6:C15"/>
    <mergeCell ref="D6:D15"/>
    <mergeCell ref="E6:E15"/>
    <mergeCell ref="B6:B15"/>
    <mergeCell ref="B19:B2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workbookViewId="0" topLeftCell="E1">
      <selection activeCell="F161" sqref="F161:F167"/>
    </sheetView>
  </sheetViews>
  <sheetFormatPr defaultColWidth="11.421875" defaultRowHeight="12.75"/>
  <cols>
    <col min="1" max="1" width="74.7109375" style="0" customWidth="1"/>
    <col min="2" max="2" width="17.421875" style="0" bestFit="1" customWidth="1"/>
    <col min="3" max="6" width="19.421875" style="0" bestFit="1" customWidth="1"/>
    <col min="7" max="7" width="15.28125" style="0" customWidth="1"/>
  </cols>
  <sheetData>
    <row r="1" spans="1:4" ht="15">
      <c r="A1" s="37" t="s">
        <v>23</v>
      </c>
      <c r="B1" s="38"/>
      <c r="C1" s="38"/>
      <c r="D1" s="38"/>
    </row>
    <row r="2" spans="1:4" ht="15">
      <c r="A2" s="39" t="s">
        <v>22</v>
      </c>
      <c r="B2" s="40"/>
      <c r="C2" s="40"/>
      <c r="D2" s="40"/>
    </row>
    <row r="3" spans="1:4" ht="15" thickBot="1">
      <c r="A3" s="41" t="s">
        <v>88</v>
      </c>
      <c r="B3" s="42"/>
      <c r="C3" s="42"/>
      <c r="D3" s="42"/>
    </row>
    <row r="4" spans="1:7" s="13" customFormat="1" ht="13.5" thickBot="1">
      <c r="A4" s="1" t="s">
        <v>112</v>
      </c>
      <c r="B4" s="75" t="s">
        <v>36</v>
      </c>
      <c r="C4" s="75" t="s">
        <v>100</v>
      </c>
      <c r="D4" s="75" t="s">
        <v>101</v>
      </c>
      <c r="E4" s="76" t="s">
        <v>102</v>
      </c>
      <c r="F4" s="14" t="s">
        <v>98</v>
      </c>
      <c r="G4" s="14" t="s">
        <v>37</v>
      </c>
    </row>
    <row r="5" spans="1:7" ht="12.75" customHeight="1">
      <c r="A5" s="79" t="s">
        <v>89</v>
      </c>
      <c r="B5" s="112">
        <v>2113120000</v>
      </c>
      <c r="C5" s="112">
        <f>D5/1.05</f>
        <v>2148857142.857143</v>
      </c>
      <c r="D5" s="112">
        <v>2256300000</v>
      </c>
      <c r="E5" s="112">
        <f>D5*1.045</f>
        <v>2357833500</v>
      </c>
      <c r="F5" s="112">
        <f>E5+D5+C5+B5</f>
        <v>8876110642.857143</v>
      </c>
      <c r="G5" s="133" t="s">
        <v>48</v>
      </c>
    </row>
    <row r="6" spans="1:7" ht="12.75">
      <c r="A6" s="44" t="s">
        <v>90</v>
      </c>
      <c r="B6" s="113"/>
      <c r="C6" s="113"/>
      <c r="D6" s="113"/>
      <c r="E6" s="113"/>
      <c r="F6" s="113"/>
      <c r="G6" s="134"/>
    </row>
    <row r="7" spans="1:7" ht="12.75">
      <c r="A7" s="44" t="s">
        <v>91</v>
      </c>
      <c r="B7" s="113"/>
      <c r="C7" s="113"/>
      <c r="D7" s="113"/>
      <c r="E7" s="113"/>
      <c r="F7" s="113"/>
      <c r="G7" s="134"/>
    </row>
    <row r="8" spans="1:7" ht="25.5">
      <c r="A8" s="44" t="s">
        <v>92</v>
      </c>
      <c r="B8" s="113"/>
      <c r="C8" s="113"/>
      <c r="D8" s="113"/>
      <c r="E8" s="113"/>
      <c r="F8" s="113"/>
      <c r="G8" s="134"/>
    </row>
    <row r="9" spans="1:7" ht="25.5">
      <c r="A9" s="44" t="s">
        <v>93</v>
      </c>
      <c r="B9" s="113"/>
      <c r="C9" s="113"/>
      <c r="D9" s="113"/>
      <c r="E9" s="113"/>
      <c r="F9" s="113"/>
      <c r="G9" s="134"/>
    </row>
    <row r="10" spans="1:7" ht="25.5">
      <c r="A10" s="45" t="s">
        <v>94</v>
      </c>
      <c r="B10" s="113"/>
      <c r="C10" s="113"/>
      <c r="D10" s="113"/>
      <c r="E10" s="113"/>
      <c r="F10" s="113"/>
      <c r="G10" s="134"/>
    </row>
    <row r="11" spans="1:7" ht="12.75">
      <c r="A11" s="45" t="s">
        <v>95</v>
      </c>
      <c r="B11" s="113"/>
      <c r="C11" s="113"/>
      <c r="D11" s="113"/>
      <c r="E11" s="113"/>
      <c r="F11" s="113"/>
      <c r="G11" s="134"/>
    </row>
    <row r="12" spans="1:7" ht="12.75">
      <c r="A12" s="44" t="s">
        <v>96</v>
      </c>
      <c r="B12" s="113"/>
      <c r="C12" s="113"/>
      <c r="D12" s="113"/>
      <c r="E12" s="113"/>
      <c r="F12" s="113"/>
      <c r="G12" s="134"/>
    </row>
    <row r="13" spans="1:7" ht="13.5" thickBot="1">
      <c r="A13" s="46" t="s">
        <v>97</v>
      </c>
      <c r="B13" s="114"/>
      <c r="C13" s="114"/>
      <c r="D13" s="114"/>
      <c r="E13" s="114"/>
      <c r="F13" s="114"/>
      <c r="G13" s="135"/>
    </row>
    <row r="14" spans="1:6" ht="16.5" thickBot="1">
      <c r="A14" s="65" t="s">
        <v>103</v>
      </c>
      <c r="B14" s="66">
        <f>B5</f>
        <v>2113120000</v>
      </c>
      <c r="C14" s="66">
        <f>C5</f>
        <v>2148857142.857143</v>
      </c>
      <c r="D14" s="66">
        <f>D5</f>
        <v>2256300000</v>
      </c>
      <c r="E14" s="66">
        <f>E5</f>
        <v>2357833500</v>
      </c>
      <c r="F14" s="66">
        <f>F5</f>
        <v>8876110642.857143</v>
      </c>
    </row>
  </sheetData>
  <mergeCells count="6">
    <mergeCell ref="F5:F13"/>
    <mergeCell ref="B5:B13"/>
    <mergeCell ref="G5:G13"/>
    <mergeCell ref="C5:C13"/>
    <mergeCell ref="D5:D13"/>
    <mergeCell ref="E5:E1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D37">
      <selection activeCell="F161" sqref="F161:F167"/>
    </sheetView>
  </sheetViews>
  <sheetFormatPr defaultColWidth="11.421875" defaultRowHeight="12.75"/>
  <cols>
    <col min="1" max="1" width="59.8515625" style="0" customWidth="1"/>
    <col min="2" max="2" width="17.140625" style="0" bestFit="1" customWidth="1"/>
    <col min="3" max="5" width="17.28125" style="0" bestFit="1" customWidth="1"/>
    <col min="6" max="6" width="18.57421875" style="0" bestFit="1" customWidth="1"/>
    <col min="7" max="7" width="17.57421875" style="0" customWidth="1"/>
  </cols>
  <sheetData>
    <row r="1" spans="1:3" ht="15.75">
      <c r="A1" s="143" t="s">
        <v>99</v>
      </c>
      <c r="B1" s="144"/>
      <c r="C1" s="144"/>
    </row>
    <row r="2" spans="1:3" ht="12.75">
      <c r="A2" s="50" t="s">
        <v>24</v>
      </c>
      <c r="B2" s="51"/>
      <c r="C2" s="51"/>
    </row>
    <row r="3" spans="1:3" ht="15.75" thickBot="1">
      <c r="A3" s="52" t="s">
        <v>25</v>
      </c>
      <c r="B3" s="53"/>
      <c r="C3" s="53"/>
    </row>
    <row r="4" spans="1:7" s="13" customFormat="1" ht="26.25" thickBot="1">
      <c r="A4" s="1" t="s">
        <v>112</v>
      </c>
      <c r="B4" s="75" t="s">
        <v>36</v>
      </c>
      <c r="C4" s="75" t="s">
        <v>100</v>
      </c>
      <c r="D4" s="75" t="s">
        <v>101</v>
      </c>
      <c r="E4" s="76" t="s">
        <v>102</v>
      </c>
      <c r="F4" s="14" t="s">
        <v>98</v>
      </c>
      <c r="G4" s="14" t="s">
        <v>37</v>
      </c>
    </row>
    <row r="5" spans="1:7" ht="12.75" customHeight="1">
      <c r="A5" s="47" t="s">
        <v>26</v>
      </c>
      <c r="B5" s="112">
        <v>1208763000</v>
      </c>
      <c r="C5" s="112">
        <v>718000000</v>
      </c>
      <c r="D5" s="112">
        <f>C5*1.05</f>
        <v>753900000</v>
      </c>
      <c r="E5" s="112">
        <f>D5*1.045</f>
        <v>787825500</v>
      </c>
      <c r="F5" s="145">
        <f>E5+D5+C5+B5</f>
        <v>3468488500</v>
      </c>
      <c r="G5" s="133" t="s">
        <v>49</v>
      </c>
    </row>
    <row r="6" spans="1:7" ht="12.75">
      <c r="A6" s="48" t="s">
        <v>33</v>
      </c>
      <c r="B6" s="113"/>
      <c r="C6" s="113"/>
      <c r="D6" s="113"/>
      <c r="E6" s="113"/>
      <c r="F6" s="146"/>
      <c r="G6" s="134"/>
    </row>
    <row r="7" spans="1:7" ht="38.25">
      <c r="A7" s="48" t="s">
        <v>34</v>
      </c>
      <c r="B7" s="113"/>
      <c r="C7" s="113"/>
      <c r="D7" s="113"/>
      <c r="E7" s="113"/>
      <c r="F7" s="146"/>
      <c r="G7" s="134"/>
    </row>
    <row r="8" spans="1:7" ht="12.75" customHeight="1">
      <c r="A8" s="48" t="s">
        <v>27</v>
      </c>
      <c r="B8" s="113"/>
      <c r="C8" s="113"/>
      <c r="D8" s="113"/>
      <c r="E8" s="113"/>
      <c r="F8" s="146"/>
      <c r="G8" s="134"/>
    </row>
    <row r="9" spans="1:7" ht="12.75" customHeight="1">
      <c r="A9" s="48" t="s">
        <v>28</v>
      </c>
      <c r="B9" s="113"/>
      <c r="C9" s="113"/>
      <c r="D9" s="113"/>
      <c r="E9" s="113"/>
      <c r="F9" s="146"/>
      <c r="G9" s="134"/>
    </row>
    <row r="10" spans="1:7" ht="25.5">
      <c r="A10" s="48" t="s">
        <v>29</v>
      </c>
      <c r="B10" s="113"/>
      <c r="C10" s="113"/>
      <c r="D10" s="113"/>
      <c r="E10" s="113"/>
      <c r="F10" s="146"/>
      <c r="G10" s="134"/>
    </row>
    <row r="11" spans="1:7" ht="25.5">
      <c r="A11" s="48" t="s">
        <v>30</v>
      </c>
      <c r="B11" s="113"/>
      <c r="C11" s="113"/>
      <c r="D11" s="113"/>
      <c r="E11" s="113"/>
      <c r="F11" s="146"/>
      <c r="G11" s="134"/>
    </row>
    <row r="12" spans="1:7" ht="25.5">
      <c r="A12" s="48" t="s">
        <v>31</v>
      </c>
      <c r="B12" s="113"/>
      <c r="C12" s="113"/>
      <c r="D12" s="113"/>
      <c r="E12" s="113"/>
      <c r="F12" s="146"/>
      <c r="G12" s="134"/>
    </row>
    <row r="13" spans="1:7" ht="39" thickBot="1">
      <c r="A13" s="49" t="s">
        <v>32</v>
      </c>
      <c r="B13" s="114"/>
      <c r="C13" s="114"/>
      <c r="D13" s="114"/>
      <c r="E13" s="114"/>
      <c r="F13" s="147"/>
      <c r="G13" s="135"/>
    </row>
    <row r="15" spans="1:3" ht="15.75" thickBot="1">
      <c r="A15" s="52" t="s">
        <v>35</v>
      </c>
      <c r="B15" s="53"/>
      <c r="C15" s="53"/>
    </row>
    <row r="16" spans="1:7" s="13" customFormat="1" ht="26.25" thickBot="1">
      <c r="A16" s="1" t="s">
        <v>112</v>
      </c>
      <c r="B16" s="75" t="s">
        <v>36</v>
      </c>
      <c r="C16" s="75" t="s">
        <v>100</v>
      </c>
      <c r="D16" s="75" t="s">
        <v>101</v>
      </c>
      <c r="E16" s="76" t="s">
        <v>102</v>
      </c>
      <c r="F16" s="14" t="s">
        <v>98</v>
      </c>
      <c r="G16" s="14" t="s">
        <v>37</v>
      </c>
    </row>
    <row r="17" spans="1:8" ht="12.75" customHeight="1">
      <c r="A17" s="47" t="s">
        <v>54</v>
      </c>
      <c r="B17" s="130">
        <v>6776930868.279324</v>
      </c>
      <c r="C17" s="112">
        <v>22190000000</v>
      </c>
      <c r="D17" s="112">
        <f>C17*1.05</f>
        <v>23299500000</v>
      </c>
      <c r="E17" s="112">
        <f>D17*1.045</f>
        <v>24347977500</v>
      </c>
      <c r="F17" s="112">
        <f>E17+D17+C17+B17</f>
        <v>76614408368.27933</v>
      </c>
      <c r="G17" s="127" t="s">
        <v>50</v>
      </c>
      <c r="H17" s="81"/>
    </row>
    <row r="18" spans="1:8" ht="12.75">
      <c r="A18" s="48" t="s">
        <v>55</v>
      </c>
      <c r="B18" s="131"/>
      <c r="C18" s="113"/>
      <c r="D18" s="113"/>
      <c r="E18" s="113"/>
      <c r="F18" s="113"/>
      <c r="G18" s="128"/>
      <c r="H18" s="81"/>
    </row>
    <row r="19" spans="1:8" ht="25.5">
      <c r="A19" s="48" t="s">
        <v>53</v>
      </c>
      <c r="B19" s="131"/>
      <c r="C19" s="113"/>
      <c r="D19" s="113"/>
      <c r="E19" s="113"/>
      <c r="F19" s="113"/>
      <c r="G19" s="128"/>
      <c r="H19" s="81"/>
    </row>
    <row r="20" spans="1:8" ht="26.25" thickBot="1">
      <c r="A20" s="49" t="s">
        <v>56</v>
      </c>
      <c r="B20" s="132"/>
      <c r="C20" s="114"/>
      <c r="D20" s="114"/>
      <c r="E20" s="114"/>
      <c r="F20" s="114"/>
      <c r="G20" s="129"/>
      <c r="H20" s="81"/>
    </row>
    <row r="21" spans="7:8" ht="12.75">
      <c r="G21" s="82"/>
      <c r="H21" s="81"/>
    </row>
    <row r="22" spans="1:8" ht="15.75" thickBot="1">
      <c r="A22" s="52" t="s">
        <v>57</v>
      </c>
      <c r="B22" s="53"/>
      <c r="C22" s="53"/>
      <c r="G22" s="82"/>
      <c r="H22" s="81"/>
    </row>
    <row r="23" spans="1:8" s="13" customFormat="1" ht="26.25" thickBot="1">
      <c r="A23" s="1" t="s">
        <v>112</v>
      </c>
      <c r="B23" s="75" t="s">
        <v>36</v>
      </c>
      <c r="C23" s="75" t="s">
        <v>100</v>
      </c>
      <c r="D23" s="75" t="s">
        <v>101</v>
      </c>
      <c r="E23" s="76" t="s">
        <v>102</v>
      </c>
      <c r="F23" s="80" t="s">
        <v>98</v>
      </c>
      <c r="G23" s="14" t="s">
        <v>37</v>
      </c>
      <c r="H23" s="89"/>
    </row>
    <row r="24" spans="1:8" ht="12.75">
      <c r="A24" s="47" t="s">
        <v>63</v>
      </c>
      <c r="B24" s="130">
        <v>17117661187.7207</v>
      </c>
      <c r="C24" s="112">
        <v>17940000000</v>
      </c>
      <c r="D24" s="112">
        <f>C24*1.05</f>
        <v>18837000000</v>
      </c>
      <c r="E24" s="112">
        <f>D24*1.045</f>
        <v>19684665000</v>
      </c>
      <c r="F24" s="112">
        <f>+B24</f>
        <v>17117661187.7207</v>
      </c>
      <c r="G24" s="133" t="s">
        <v>50</v>
      </c>
      <c r="H24" s="81"/>
    </row>
    <row r="25" spans="1:8" ht="12.75">
      <c r="A25" s="48" t="s">
        <v>62</v>
      </c>
      <c r="B25" s="131"/>
      <c r="C25" s="113"/>
      <c r="D25" s="113"/>
      <c r="E25" s="113"/>
      <c r="F25" s="113"/>
      <c r="G25" s="134"/>
      <c r="H25" s="81"/>
    </row>
    <row r="26" spans="1:7" ht="25.5">
      <c r="A26" s="54" t="s">
        <v>58</v>
      </c>
      <c r="B26" s="131"/>
      <c r="C26" s="113"/>
      <c r="D26" s="113"/>
      <c r="E26" s="113"/>
      <c r="F26" s="113"/>
      <c r="G26" s="134"/>
    </row>
    <row r="27" spans="1:7" ht="25.5">
      <c r="A27" s="55" t="s">
        <v>59</v>
      </c>
      <c r="B27" s="131"/>
      <c r="C27" s="113"/>
      <c r="D27" s="113"/>
      <c r="E27" s="113"/>
      <c r="F27" s="113"/>
      <c r="G27" s="134"/>
    </row>
    <row r="28" spans="1:7" ht="25.5">
      <c r="A28" s="54" t="s">
        <v>64</v>
      </c>
      <c r="B28" s="131"/>
      <c r="C28" s="113"/>
      <c r="D28" s="113"/>
      <c r="E28" s="113"/>
      <c r="F28" s="113"/>
      <c r="G28" s="134"/>
    </row>
    <row r="29" spans="1:7" ht="25.5">
      <c r="A29" s="54" t="s">
        <v>60</v>
      </c>
      <c r="B29" s="131"/>
      <c r="C29" s="113"/>
      <c r="D29" s="113"/>
      <c r="E29" s="113"/>
      <c r="F29" s="113"/>
      <c r="G29" s="134"/>
    </row>
    <row r="30" spans="1:7" ht="39" thickBot="1">
      <c r="A30" s="56" t="s">
        <v>61</v>
      </c>
      <c r="B30" s="132"/>
      <c r="C30" s="114"/>
      <c r="D30" s="114"/>
      <c r="E30" s="114"/>
      <c r="F30" s="114"/>
      <c r="G30" s="135"/>
    </row>
    <row r="32" spans="1:3" ht="15.75" thickBot="1">
      <c r="A32" s="52" t="s">
        <v>65</v>
      </c>
      <c r="B32" s="53"/>
      <c r="C32" s="53"/>
    </row>
    <row r="33" spans="1:7" s="13" customFormat="1" ht="26.25" thickBot="1">
      <c r="A33" s="1" t="s">
        <v>112</v>
      </c>
      <c r="B33" s="75" t="s">
        <v>36</v>
      </c>
      <c r="C33" s="75" t="s">
        <v>100</v>
      </c>
      <c r="D33" s="75" t="s">
        <v>101</v>
      </c>
      <c r="E33" s="76" t="s">
        <v>102</v>
      </c>
      <c r="F33" s="14" t="s">
        <v>98</v>
      </c>
      <c r="G33" s="14" t="s">
        <v>37</v>
      </c>
    </row>
    <row r="34" spans="1:7" ht="51.75" thickBot="1">
      <c r="A34" s="83" t="s">
        <v>66</v>
      </c>
      <c r="B34" s="84">
        <v>2750000000</v>
      </c>
      <c r="C34" s="84">
        <v>2700000000</v>
      </c>
      <c r="D34" s="84">
        <f>C34*1.05</f>
        <v>2835000000</v>
      </c>
      <c r="E34" s="84">
        <f>D34*1.045</f>
        <v>2962575000</v>
      </c>
      <c r="F34" s="84">
        <f>E34+D34+C34+B34</f>
        <v>11247575000</v>
      </c>
      <c r="G34" s="85" t="s">
        <v>40</v>
      </c>
    </row>
    <row r="35" ht="12.75">
      <c r="G35" s="82"/>
    </row>
    <row r="36" spans="1:7" ht="15.75" thickBot="1">
      <c r="A36" s="52" t="s">
        <v>67</v>
      </c>
      <c r="B36" s="53"/>
      <c r="C36" s="53"/>
      <c r="G36" s="82"/>
    </row>
    <row r="37" spans="1:7" s="13" customFormat="1" ht="26.25" thickBot="1">
      <c r="A37" s="1" t="s">
        <v>112</v>
      </c>
      <c r="B37" s="75" t="s">
        <v>36</v>
      </c>
      <c r="C37" s="75" t="s">
        <v>100</v>
      </c>
      <c r="D37" s="75" t="s">
        <v>101</v>
      </c>
      <c r="E37" s="76" t="s">
        <v>102</v>
      </c>
      <c r="F37" s="80" t="s">
        <v>98</v>
      </c>
      <c r="G37" s="14" t="s">
        <v>37</v>
      </c>
    </row>
    <row r="38" spans="1:7" ht="26.25" customHeight="1">
      <c r="A38" s="11" t="s">
        <v>68</v>
      </c>
      <c r="B38" s="112">
        <v>660000000</v>
      </c>
      <c r="C38" s="112">
        <v>400000000</v>
      </c>
      <c r="D38" s="112">
        <f>C38*1.05</f>
        <v>420000000</v>
      </c>
      <c r="E38" s="112">
        <v>440000000</v>
      </c>
      <c r="F38" s="112">
        <f>E38+D38+C38+B38</f>
        <v>1920000000</v>
      </c>
      <c r="G38" s="133" t="s">
        <v>51</v>
      </c>
    </row>
    <row r="39" spans="1:7" ht="12.75">
      <c r="A39" s="10" t="s">
        <v>69</v>
      </c>
      <c r="B39" s="113"/>
      <c r="C39" s="113"/>
      <c r="D39" s="113"/>
      <c r="E39" s="113"/>
      <c r="F39" s="113"/>
      <c r="G39" s="134"/>
    </row>
    <row r="40" spans="1:7" ht="12.75">
      <c r="A40" s="10" t="s">
        <v>70</v>
      </c>
      <c r="B40" s="113"/>
      <c r="C40" s="113"/>
      <c r="D40" s="113"/>
      <c r="E40" s="113"/>
      <c r="F40" s="113"/>
      <c r="G40" s="134"/>
    </row>
    <row r="41" spans="1:7" ht="38.25">
      <c r="A41" s="10" t="s">
        <v>71</v>
      </c>
      <c r="B41" s="113"/>
      <c r="C41" s="113"/>
      <c r="D41" s="113"/>
      <c r="E41" s="113"/>
      <c r="F41" s="113"/>
      <c r="G41" s="134"/>
    </row>
    <row r="42" spans="1:7" ht="12.75" customHeight="1" thickBot="1">
      <c r="A42" s="43" t="s">
        <v>72</v>
      </c>
      <c r="B42" s="114"/>
      <c r="C42" s="114"/>
      <c r="D42" s="114"/>
      <c r="E42" s="114"/>
      <c r="F42" s="114"/>
      <c r="G42" s="135"/>
    </row>
    <row r="44" spans="1:3" ht="15.75" thickBot="1">
      <c r="A44" s="52" t="s">
        <v>73</v>
      </c>
      <c r="B44" s="53"/>
      <c r="C44" s="53"/>
    </row>
    <row r="45" spans="1:7" s="13" customFormat="1" ht="26.25" thickBot="1">
      <c r="A45" s="1" t="s">
        <v>112</v>
      </c>
      <c r="B45" s="75" t="s">
        <v>36</v>
      </c>
      <c r="C45" s="75" t="s">
        <v>100</v>
      </c>
      <c r="D45" s="75" t="s">
        <v>101</v>
      </c>
      <c r="E45" s="76" t="s">
        <v>102</v>
      </c>
      <c r="F45" s="14" t="s">
        <v>98</v>
      </c>
      <c r="G45" s="14" t="s">
        <v>37</v>
      </c>
    </row>
    <row r="46" spans="1:7" ht="25.5">
      <c r="A46" s="57" t="s">
        <v>74</v>
      </c>
      <c r="B46" s="130">
        <v>1271011000</v>
      </c>
      <c r="C46" s="112">
        <v>1283000000</v>
      </c>
      <c r="D46" s="112">
        <v>1350000000</v>
      </c>
      <c r="E46" s="112">
        <v>1410000000</v>
      </c>
      <c r="F46" s="112">
        <f>E46+D46+C46+B46</f>
        <v>5314011000</v>
      </c>
      <c r="G46" s="133" t="s">
        <v>52</v>
      </c>
    </row>
    <row r="47" spans="1:7" ht="25.5">
      <c r="A47" s="58" t="s">
        <v>75</v>
      </c>
      <c r="B47" s="131"/>
      <c r="C47" s="113"/>
      <c r="D47" s="113"/>
      <c r="E47" s="113"/>
      <c r="F47" s="113"/>
      <c r="G47" s="134"/>
    </row>
    <row r="48" spans="1:7" ht="25.5">
      <c r="A48" s="58" t="s">
        <v>76</v>
      </c>
      <c r="B48" s="131"/>
      <c r="C48" s="113"/>
      <c r="D48" s="113"/>
      <c r="E48" s="113"/>
      <c r="F48" s="113"/>
      <c r="G48" s="134"/>
    </row>
    <row r="49" spans="1:7" ht="25.5">
      <c r="A49" s="58" t="s">
        <v>77</v>
      </c>
      <c r="B49" s="131"/>
      <c r="C49" s="113"/>
      <c r="D49" s="113"/>
      <c r="E49" s="113"/>
      <c r="F49" s="113"/>
      <c r="G49" s="134"/>
    </row>
    <row r="50" spans="1:7" ht="25.5">
      <c r="A50" s="58" t="s">
        <v>78</v>
      </c>
      <c r="B50" s="131"/>
      <c r="C50" s="113"/>
      <c r="D50" s="113"/>
      <c r="E50" s="113"/>
      <c r="F50" s="113"/>
      <c r="G50" s="134"/>
    </row>
    <row r="51" spans="1:7" ht="25.5">
      <c r="A51" s="58" t="s">
        <v>80</v>
      </c>
      <c r="B51" s="131"/>
      <c r="C51" s="113"/>
      <c r="D51" s="113"/>
      <c r="E51" s="113"/>
      <c r="F51" s="113"/>
      <c r="G51" s="134"/>
    </row>
    <row r="52" spans="1:7" ht="26.25" thickBot="1">
      <c r="A52" s="59" t="s">
        <v>79</v>
      </c>
      <c r="B52" s="132"/>
      <c r="C52" s="114"/>
      <c r="D52" s="114"/>
      <c r="E52" s="114"/>
      <c r="F52" s="114"/>
      <c r="G52" s="135"/>
    </row>
  </sheetData>
  <mergeCells count="31">
    <mergeCell ref="B38:B42"/>
    <mergeCell ref="B46:B52"/>
    <mergeCell ref="G5:G13"/>
    <mergeCell ref="G24:G30"/>
    <mergeCell ref="G38:G42"/>
    <mergeCell ref="G46:G52"/>
    <mergeCell ref="B5:B13"/>
    <mergeCell ref="B17:B20"/>
    <mergeCell ref="F5:F13"/>
    <mergeCell ref="C17:C20"/>
    <mergeCell ref="C38:C42"/>
    <mergeCell ref="D38:D42"/>
    <mergeCell ref="E38:E42"/>
    <mergeCell ref="F38:F42"/>
    <mergeCell ref="B24:B30"/>
    <mergeCell ref="G17:G20"/>
    <mergeCell ref="A1:C1"/>
    <mergeCell ref="D17:D20"/>
    <mergeCell ref="E17:E20"/>
    <mergeCell ref="F17:F20"/>
    <mergeCell ref="C24:C30"/>
    <mergeCell ref="D24:D30"/>
    <mergeCell ref="E24:E30"/>
    <mergeCell ref="C5:C13"/>
    <mergeCell ref="D5:D13"/>
    <mergeCell ref="E5:E13"/>
    <mergeCell ref="F24:F30"/>
    <mergeCell ref="F46:F52"/>
    <mergeCell ref="C46:C52"/>
    <mergeCell ref="D46:D52"/>
    <mergeCell ref="E46:E52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workbookViewId="0" topLeftCell="A1">
      <selection activeCell="F161" sqref="F161:F167"/>
    </sheetView>
  </sheetViews>
  <sheetFormatPr defaultColWidth="11.421875" defaultRowHeight="12.75"/>
  <cols>
    <col min="1" max="1" width="57.140625" style="0" customWidth="1"/>
    <col min="2" max="2" width="17.140625" style="0" bestFit="1" customWidth="1"/>
    <col min="3" max="5" width="16.7109375" style="0" bestFit="1" customWidth="1"/>
    <col min="6" max="6" width="18.140625" style="0" bestFit="1" customWidth="1"/>
    <col min="7" max="7" width="19.00390625" style="0" customWidth="1"/>
  </cols>
  <sheetData>
    <row r="1" spans="1:4" ht="12.75">
      <c r="A1" s="148" t="s">
        <v>99</v>
      </c>
      <c r="B1" s="149"/>
      <c r="C1" s="149"/>
      <c r="D1" s="149"/>
    </row>
    <row r="2" spans="1:4" ht="12.75">
      <c r="A2" s="61" t="s">
        <v>81</v>
      </c>
      <c r="B2" s="18"/>
      <c r="C2" s="18"/>
      <c r="D2" s="18"/>
    </row>
    <row r="3" spans="1:4" ht="15">
      <c r="A3" s="62" t="s">
        <v>87</v>
      </c>
      <c r="B3" s="63"/>
      <c r="C3" s="63"/>
      <c r="D3" s="63"/>
    </row>
    <row r="4" ht="13.5" thickBot="1"/>
    <row r="5" spans="1:7" s="13" customFormat="1" ht="26.25" thickBot="1">
      <c r="A5" s="1" t="s">
        <v>112</v>
      </c>
      <c r="B5" s="75" t="s">
        <v>36</v>
      </c>
      <c r="C5" s="75" t="s">
        <v>100</v>
      </c>
      <c r="D5" s="75" t="s">
        <v>101</v>
      </c>
      <c r="E5" s="76" t="s">
        <v>102</v>
      </c>
      <c r="F5" s="14" t="s">
        <v>98</v>
      </c>
      <c r="G5" s="14" t="s">
        <v>37</v>
      </c>
    </row>
    <row r="6" spans="1:7" ht="25.5">
      <c r="A6" s="7" t="s">
        <v>86</v>
      </c>
      <c r="B6" s="112">
        <v>1570000000</v>
      </c>
      <c r="C6" s="112">
        <v>1000000000</v>
      </c>
      <c r="D6" s="112">
        <f>C6*1.05</f>
        <v>1050000000</v>
      </c>
      <c r="E6" s="112">
        <v>1100000000</v>
      </c>
      <c r="F6" s="112">
        <f>E6+D6+C6+B6</f>
        <v>4720000000</v>
      </c>
      <c r="G6" s="133" t="s">
        <v>51</v>
      </c>
    </row>
    <row r="7" spans="1:7" ht="25.5">
      <c r="A7" s="8" t="s">
        <v>82</v>
      </c>
      <c r="B7" s="113"/>
      <c r="C7" s="113"/>
      <c r="D7" s="113"/>
      <c r="E7" s="113"/>
      <c r="F7" s="113"/>
      <c r="G7" s="134"/>
    </row>
    <row r="8" spans="1:7" ht="25.5">
      <c r="A8" s="8" t="s">
        <v>83</v>
      </c>
      <c r="B8" s="113"/>
      <c r="C8" s="113"/>
      <c r="D8" s="113"/>
      <c r="E8" s="113"/>
      <c r="F8" s="113"/>
      <c r="G8" s="134"/>
    </row>
    <row r="9" spans="1:7" ht="25.5">
      <c r="A9" s="8" t="s">
        <v>84</v>
      </c>
      <c r="B9" s="113"/>
      <c r="C9" s="113"/>
      <c r="D9" s="113"/>
      <c r="E9" s="113"/>
      <c r="F9" s="113"/>
      <c r="G9" s="134"/>
    </row>
    <row r="10" spans="1:7" ht="26.25" thickBot="1">
      <c r="A10" s="60" t="s">
        <v>85</v>
      </c>
      <c r="B10" s="114"/>
      <c r="C10" s="114"/>
      <c r="D10" s="114"/>
      <c r="E10" s="114"/>
      <c r="F10" s="114"/>
      <c r="G10" s="135"/>
    </row>
  </sheetData>
  <mergeCells count="7">
    <mergeCell ref="G6:G10"/>
    <mergeCell ref="E6:E10"/>
    <mergeCell ref="F6:F10"/>
    <mergeCell ref="A1:D1"/>
    <mergeCell ref="C6:C10"/>
    <mergeCell ref="D6:D10"/>
    <mergeCell ref="B6:B1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2008-10-27T21:32:45Z</cp:lastPrinted>
  <dcterms:created xsi:type="dcterms:W3CDTF">2005-09-30T21:17:52Z</dcterms:created>
  <dcterms:modified xsi:type="dcterms:W3CDTF">2008-11-10T15:36:47Z</dcterms:modified>
  <cp:category/>
  <cp:version/>
  <cp:contentType/>
  <cp:contentStatus/>
</cp:coreProperties>
</file>