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prm" sheetId="1" r:id="rId1"/>
  </sheets>
  <definedNames>
    <definedName name="_xlnm.Print_Area" localSheetId="0">'pprm'!$A$1:$M$33</definedName>
    <definedName name="_xlnm.Print_Titles" localSheetId="0">'pprm'!$4:$8</definedName>
  </definedNames>
  <calcPr fullCalcOnLoad="1"/>
</workbook>
</file>

<file path=xl/sharedStrings.xml><?xml version="1.0" encoding="utf-8"?>
<sst xmlns="http://schemas.openxmlformats.org/spreadsheetml/2006/main" count="94" uniqueCount="91">
  <si>
    <t>PLAN INDICATIVO 2008 -2011</t>
  </si>
  <si>
    <t>Presupuesto por Resultados. Municipio de Pasto.  2010</t>
  </si>
  <si>
    <t>EJE ESTRATEGICO CULTURA Y DEPORTE</t>
  </si>
  <si>
    <t>PROGRAMA PASTO AUTENTICO Y CONTEMPORANEO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</si>
  <si>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</si>
  <si>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</si>
  <si>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</si>
  <si>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</si>
  <si>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</si>
  <si>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</si>
  <si>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</si>
  <si>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</si>
  <si>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</si>
  <si>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</si>
  <si>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</si>
  <si>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</si>
  <si>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</si>
  <si>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</si>
  <si>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Formular  e implementar un Plan estratégico Municipal de Cultura participativo, sostenible, coherente y consecuente con las realidades potenciales y las diferentes  expresiones artísticas del Municipio y la región.</t>
  </si>
  <si>
    <t xml:space="preserve">Se formulará  e implementará el Plan estratégico Municipal de Cultura participativo, sostenible, coherente y consecuente con las realidades potenciales y la s diferentes  expresiones artisticas del Municipio y la región. </t>
  </si>
  <si>
    <t xml:space="preserve">Ampliar, organizar y fortalecer establecimientos e instituciones para la formación artístico cultural </t>
  </si>
  <si>
    <t>Se contribuirá a la formación y cualificación de 5000 personas en las escuelas de formación cultural y artística.</t>
  </si>
  <si>
    <t>Personas formadas y cualificadas en las escuelas de formación cultural y artística.</t>
  </si>
  <si>
    <t>Impulsar y fortalecer integralmente procesos masivos artísticos y culturales en marcha, sostenibles y que trasciendan lo local, Departamental, y Nacional</t>
  </si>
  <si>
    <t xml:space="preserve">Se impulsará integralmente 6 procesos masivos culturales y artísticos en marcha, sostenibles y que trasciendan lo local, Departamental, y Nacional. </t>
  </si>
  <si>
    <t>Proceso masivos culturales y artísticos impulsados integralmente.</t>
  </si>
  <si>
    <t>Promover y estimular la investigación étnica en torno a la memoria y saberes tradicionales.</t>
  </si>
  <si>
    <t>Se promoverá y estimulará 6 investigaciones étnicas en torno a la memoria y saberes tradicionales.</t>
  </si>
  <si>
    <t>Investigaciones en torno a la memoria y saberes tradicionales étnicas promovidas y estimuladas.</t>
  </si>
  <si>
    <t>Construcción y/o mejoramiento de moradas y centros culturales en el municipio de Pasto</t>
  </si>
  <si>
    <t>Se construirá y/o adecuará 4 moradas culturales en el sector urbano y rural y se fortalecerá y dotará el Centro Cultural Pandiaco</t>
  </si>
  <si>
    <t>Se gestionará, en articulación  con entidades  de carácter público y privado, el mejoramiento de la Concha Acústica Agustín Agualongo.</t>
  </si>
  <si>
    <t>Mejoramiento de la Concha Acustica  Agustín Agualongo gestionando.</t>
  </si>
  <si>
    <t>Diseñar e implementar estrategia de medios de comunicación al servicio de la Cultura.</t>
  </si>
  <si>
    <t>Se diseñará e implementará 1 estrategia de medios de comunicación al servicio de las Artes y la Cultura.</t>
  </si>
  <si>
    <t>Estrategia de medios de comunicación al servicio del arte y cultura implementada.</t>
  </si>
  <si>
    <t xml:space="preserve">Diseñar propuesta de bibliotecas públicas y programas de lectura en las diferentes moradas del municipio. </t>
  </si>
  <si>
    <t xml:space="preserve">Se diseñará 1 propuesta de bibliotecas públicas y se implementará 1 programa de lectura en 8 moradas del municipio. </t>
  </si>
  <si>
    <t>Moradas culturales que implementan el programa de lectura.</t>
  </si>
  <si>
    <t>Propuesta de bibliotecas públicas diseñando.</t>
  </si>
  <si>
    <t>Abrir convocatoria de estímulos a creadores artísticos y culturales.</t>
  </si>
  <si>
    <t>Se realizará 10 convocatorias de estímulos a creadores artísticos y culturales.</t>
  </si>
  <si>
    <t>Convocatorias de estímulos a creadores artísticos y culturales realizadas</t>
  </si>
  <si>
    <t>Realizar y apoyar encuentros y procesos artísticos y culturales con énfasis en lo alternativo y contemporáneo.</t>
  </si>
  <si>
    <t xml:space="preserve">Se apoyará 20 encuentros artísticos y culturales con énfasis en el arte alternativo y contemporáneo. </t>
  </si>
  <si>
    <t>Encuentros artísticos y culturales con énfasis en el arte alternativo y contemporáneo apoyados.</t>
  </si>
  <si>
    <t>Se realizará 20 procesos  de intercambio Cultural y Artístico que promuevan y fomenten la cultura local en el ámbito global.</t>
  </si>
  <si>
    <t>Procesos de intercambio cultural y artístico que promuevan y fomenten la cultura local en el ámbito global realizados.</t>
  </si>
  <si>
    <t>Fortalecer el Concurso de Música Campesina.</t>
  </si>
  <si>
    <t>Se apoyará   anualmente la  participación en eventos  culturales de carácter nacional e internacional de cultores,  artistas   o grupos  culturales pastusos de trayectoria.</t>
  </si>
  <si>
    <t>Cultores,   artistas o grupos  artísticos pastusos de trayectoria apoyados para que participen en eventos culturales de carácter nacional o internacional</t>
  </si>
  <si>
    <t>Se realizará y fortalecerá cuatro Concursos de Música Campesina.</t>
  </si>
  <si>
    <t>Concursos de Música campesina realizados</t>
  </si>
  <si>
    <r>
      <t xml:space="preserve">Elaborar cartografía cultural </t>
    </r>
    <r>
      <rPr>
        <sz val="11"/>
        <color indexed="8"/>
        <rFont val="Arial"/>
        <family val="2"/>
      </rPr>
      <t>e histórica</t>
    </r>
    <r>
      <rPr>
        <sz val="11"/>
        <rFont val="Arial"/>
        <family val="2"/>
      </rPr>
      <t xml:space="preserve"> del municipio de Pasto. </t>
    </r>
  </si>
  <si>
    <t xml:space="preserve">Se elaborará 1 documento cartográfico cultural e historica del municipio de Pasto. </t>
  </si>
  <si>
    <t>Documento cartográfico cultural e historica elaborado.</t>
  </si>
  <si>
    <t>Exaltar  a cultores, artistas y/o artesanos destacados del Municipio.</t>
  </si>
  <si>
    <t>Se distinguirá a 8 cultores, artistas y/o artesanos destacados del Municipio.</t>
  </si>
  <si>
    <t>Consultores, artistas y/o artesanas distinguidos</t>
  </si>
  <si>
    <t>Apoyar proyectos culturales para minorías étnicas y de género, población LGBT desplazada y en proceso de reintegración.</t>
  </si>
  <si>
    <t>Se apoyará 6 proyectos culturales para minorías étnicas y de género, población LGBT, desplazada, en condición de discapacidad y en proceso de reintegración.</t>
  </si>
  <si>
    <t>Proyectos culturales para minorías étnicas y de género, población LGBT, desplazada, en condición de discapacidad y en proceso de reintegración apoyados.</t>
  </si>
  <si>
    <t>Fortalecer las fiestas tradicionales de la cultura popular.</t>
  </si>
  <si>
    <t>Se Fortalecerá 25 fiestas tradicionales de la cultura popular.</t>
  </si>
  <si>
    <t>Fiestas tradicionales de la cultura popular fortalecidos.</t>
  </si>
  <si>
    <t>Implementar recorridos eco-turísticos culturales</t>
  </si>
  <si>
    <t>Se implementará 20 recorridos eco-turísticos culturales.</t>
  </si>
  <si>
    <t>Recorridos eco-turísticos culturales implementados.</t>
  </si>
  <si>
    <t>Publicar, promover y divulgar obras artísticas, literarias, audiovisuales y de investigación.</t>
  </si>
  <si>
    <t>Se publicará, promoverá y divulgará a través de diferentes medios, 80 obras artísticas, literarias, audiovisuales y de investigación.</t>
  </si>
  <si>
    <t>Obras artísticas, literarias, audiovisuales y de investigación, publicadas, promovidas y divulgadas.</t>
  </si>
  <si>
    <t xml:space="preserve">Ampliar la inclusión al régimen de seguridad social de cultores, artistas y artesanos. </t>
  </si>
  <si>
    <t xml:space="preserve">Se ampliará la inclusión al régimen de seguridad social de 200 cultores, artistas y/o artesanos. </t>
  </si>
  <si>
    <t xml:space="preserve">Cultores, artistas y/o artesanos incluidos en el  sistema de seguridad social. </t>
  </si>
  <si>
    <t>OBSERVACIONES</t>
  </si>
  <si>
    <t>Plan estratégico Municipal de Cultura formulado e implementado.</t>
  </si>
  <si>
    <t>ESCUELA DE ARTE Y CULTURA</t>
  </si>
  <si>
    <t>FOMENTO DE LA CONVIVENCIA CIUDADANA EN EL MUNICIPIO DE PASTO</t>
  </si>
  <si>
    <t>Moradas culturales construidas y/o adecuadas</t>
  </si>
  <si>
    <t>Escaso nivel de sostenibilidad, participación y apoyo a los procesos culturales del Municipio.</t>
  </si>
  <si>
    <t>Fortalecer acciones colectivas  para la apropiación, valoración y respeto de lo público,  convivencia solidaria, valores universales e identidad.</t>
  </si>
  <si>
    <t>Construcción de salón cultural  Vereda Guadalupe- Corregimiento de Catambuco</t>
  </si>
  <si>
    <t>Ampliación de Salon Cultural de la Vereda Daza- Corregimiento de Morasurco</t>
  </si>
  <si>
    <t>Construcción salón cultural vereda Bajo Casanare (Fase 1). Corregimiento de El Socorro. Municipio de Pasto.</t>
  </si>
  <si>
    <t>Terminación de salón cultural Barrio Villas del Norte</t>
  </si>
  <si>
    <t>Edgar Igua Paz - Secretaría de Infraestructura.</t>
  </si>
  <si>
    <t>T  O  T  AL</t>
  </si>
  <si>
    <t>Compomisos de cabildos</t>
  </si>
  <si>
    <t>Luis Alberto Estrella</t>
  </si>
  <si>
    <t>RECOPILACION Y FORTALECIMIENTO DE LA MEMORIA</t>
  </si>
  <si>
    <r>
      <t xml:space="preserve">CABILDOS: COMUAN 7, 12,10 , Por $60,000,000 Y DOTACION DE INSTRUMENTOS PARA LA PAPAYERA CORREGIMENTAL DEL ENCANO  $5,000,000  Y INSTRUMENTOS PARA CORREGIMIENTO DE CABRERA POR $9,000,000                                          </t>
    </r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</si>
</sst>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\ _€_-;\-* #,##0.0\ _€_-;_-* &quot;-&quot;??\ _€_-;_-@_-"/>
    <numFmt numFmtId="185" formatCode="_-* #,##0\ _€_-;\-* #,##0\ _€_-;_-* &quot;-&quot;??\ _€_-;_-@_-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[$$-240A]\ #,##0"/>
    <numFmt numFmtId="189" formatCode="[$$-240A]\ 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b/>
      <sz val="14"/>
      <name val="Arial"/>
      <family val="2"/>
    </font>
    <font>
      <sz val="14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3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1" fontId="9" fillId="0" borderId="11" xfId="0" applyNumberFormat="1" applyFont="1" applyBorder="1" applyAlignment="1">
      <alignment horizontal="center" vertical="center"/>
    </xf>
    <xf numFmtId="179" fontId="3" fillId="0" borderId="0" xfId="46" applyFont="1" applyAlignment="1">
      <alignment wrapText="1"/>
    </xf>
    <xf numFmtId="179" fontId="3" fillId="0" borderId="0" xfId="0" applyNumberFormat="1" applyFont="1" applyAlignment="1">
      <alignment wrapText="1"/>
    </xf>
    <xf numFmtId="49" fontId="6" fillId="34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185" fontId="9" fillId="0" borderId="10" xfId="46" applyNumberFormat="1" applyFont="1" applyBorder="1" applyAlignment="1">
      <alignment vertical="center" wrapText="1"/>
    </xf>
    <xf numFmtId="185" fontId="9" fillId="0" borderId="11" xfId="46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3" fontId="7" fillId="0" borderId="10" xfId="0" applyNumberFormat="1" applyFont="1" applyBorder="1" applyAlignment="1">
      <alignment horizontal="justify" vertical="center" wrapText="1"/>
    </xf>
    <xf numFmtId="3" fontId="7" fillId="0" borderId="13" xfId="0" applyNumberFormat="1" applyFont="1" applyBorder="1" applyAlignment="1">
      <alignment horizontal="justify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88" fontId="12" fillId="0" borderId="0" xfId="46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5" fillId="0" borderId="14" xfId="46" applyNumberFormat="1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0" borderId="15" xfId="46" applyNumberFormat="1" applyFont="1" applyBorder="1" applyAlignment="1">
      <alignment wrapText="1"/>
    </xf>
    <xf numFmtId="0" fontId="10" fillId="0" borderId="16" xfId="0" applyFont="1" applyBorder="1" applyAlignment="1">
      <alignment horizontal="justify" vertical="center" wrapText="1"/>
    </xf>
    <xf numFmtId="185" fontId="3" fillId="0" borderId="10" xfId="0" applyNumberFormat="1" applyFont="1" applyBorder="1" applyAlignment="1">
      <alignment/>
    </xf>
    <xf numFmtId="0" fontId="1" fillId="35" borderId="17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79" fontId="3" fillId="34" borderId="10" xfId="46" applyFont="1" applyFill="1" applyBorder="1" applyAlignment="1">
      <alignment horizontal="center" vertical="center" wrapText="1"/>
    </xf>
    <xf numFmtId="179" fontId="3" fillId="34" borderId="12" xfId="46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6"/>
  <sheetViews>
    <sheetView tabSelected="1" zoomScale="60" zoomScaleNormal="60" zoomScaleSheetLayoutView="40" zoomScalePageLayoutView="0" workbookViewId="0" topLeftCell="A4">
      <selection activeCell="F9" sqref="F9:F12"/>
    </sheetView>
  </sheetViews>
  <sheetFormatPr defaultColWidth="11.421875" defaultRowHeight="12.75"/>
  <cols>
    <col min="1" max="1" width="17.421875" style="2" customWidth="1"/>
    <col min="2" max="2" width="18.140625" style="2" customWidth="1"/>
    <col min="3" max="3" width="23.28125" style="2" customWidth="1"/>
    <col min="4" max="4" width="25.00390625" style="2" customWidth="1"/>
    <col min="5" max="5" width="19.140625" style="2" customWidth="1"/>
    <col min="6" max="6" width="15.7109375" style="2" customWidth="1"/>
    <col min="7" max="7" width="26.28125" style="2" customWidth="1"/>
    <col min="8" max="8" width="22.140625" style="18" bestFit="1" customWidth="1"/>
    <col min="9" max="9" width="6.28125" style="2" bestFit="1" customWidth="1"/>
    <col min="10" max="10" width="20.421875" style="2" bestFit="1" customWidth="1"/>
    <col min="11" max="11" width="21.140625" style="2" customWidth="1"/>
    <col min="12" max="12" width="15.140625" style="2" customWidth="1"/>
    <col min="13" max="13" width="16.7109375" style="2" customWidth="1"/>
    <col min="14" max="14" width="11.7109375" style="2" bestFit="1" customWidth="1"/>
    <col min="15" max="16384" width="11.421875" style="2" customWidth="1"/>
  </cols>
  <sheetData>
    <row r="1" spans="1:6" ht="15.75" customHeight="1">
      <c r="A1" s="43" t="s">
        <v>0</v>
      </c>
      <c r="B1" s="44"/>
      <c r="C1" s="44"/>
      <c r="D1" s="44"/>
      <c r="E1" s="1"/>
      <c r="F1" s="1"/>
    </row>
    <row r="2" spans="1:6" ht="15.75" customHeight="1">
      <c r="A2" s="43" t="s">
        <v>1</v>
      </c>
      <c r="B2" s="44"/>
      <c r="C2" s="44"/>
      <c r="D2" s="44"/>
      <c r="E2" s="1"/>
      <c r="F2" s="1"/>
    </row>
    <row r="3" spans="1:62" s="4" customFormat="1" ht="15.75">
      <c r="A3" s="45" t="s">
        <v>2</v>
      </c>
      <c r="B3" s="46"/>
      <c r="C3" s="46"/>
      <c r="D3" s="46"/>
      <c r="E3" s="3"/>
      <c r="F3" s="3"/>
      <c r="G3" s="2"/>
      <c r="H3" s="1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s="4" customFormat="1" ht="15">
      <c r="A4" s="47" t="s">
        <v>3</v>
      </c>
      <c r="B4" s="48"/>
      <c r="C4" s="48"/>
      <c r="D4" s="48"/>
      <c r="G4" s="2"/>
      <c r="H4" s="1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s="4" customFormat="1" ht="12.75" thickBot="1">
      <c r="A5" s="3"/>
      <c r="C5" s="3"/>
      <c r="D5" s="3"/>
      <c r="E5" s="3"/>
      <c r="F5" s="3"/>
      <c r="G5" s="2"/>
      <c r="H5" s="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</row>
    <row r="6" spans="1:69" s="4" customFormat="1" ht="12.75">
      <c r="A6" s="95" t="s">
        <v>4</v>
      </c>
      <c r="B6" s="72" t="s">
        <v>5</v>
      </c>
      <c r="C6" s="72" t="s">
        <v>6</v>
      </c>
      <c r="D6" s="66" t="s">
        <v>7</v>
      </c>
      <c r="E6" s="54" t="s">
        <v>8</v>
      </c>
      <c r="F6" s="69" t="s">
        <v>9</v>
      </c>
      <c r="G6" s="78" t="s">
        <v>10</v>
      </c>
      <c r="H6" s="78" t="s">
        <v>11</v>
      </c>
      <c r="I6" s="78"/>
      <c r="J6" s="78"/>
      <c r="K6" s="78"/>
      <c r="L6" s="63" t="s">
        <v>12</v>
      </c>
      <c r="M6" s="75" t="s">
        <v>74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5" customFormat="1" ht="12" customHeight="1">
      <c r="A7" s="96"/>
      <c r="B7" s="73"/>
      <c r="C7" s="73"/>
      <c r="D7" s="67"/>
      <c r="E7" s="55"/>
      <c r="F7" s="70"/>
      <c r="G7" s="87"/>
      <c r="H7" s="83" t="s">
        <v>13</v>
      </c>
      <c r="I7" s="85" t="s">
        <v>14</v>
      </c>
      <c r="J7" s="85"/>
      <c r="K7" s="85" t="s">
        <v>15</v>
      </c>
      <c r="L7" s="64"/>
      <c r="M7" s="7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5" customFormat="1" ht="13.5" customHeight="1" thickBot="1">
      <c r="A8" s="97"/>
      <c r="B8" s="74"/>
      <c r="C8" s="74"/>
      <c r="D8" s="68"/>
      <c r="E8" s="55"/>
      <c r="F8" s="71"/>
      <c r="G8" s="88"/>
      <c r="H8" s="84"/>
      <c r="I8" s="20" t="s">
        <v>16</v>
      </c>
      <c r="J8" s="20" t="s">
        <v>17</v>
      </c>
      <c r="K8" s="86"/>
      <c r="L8" s="65"/>
      <c r="M8" s="77"/>
      <c r="N8" s="1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5" customFormat="1" ht="75">
      <c r="A9" s="104" t="s">
        <v>79</v>
      </c>
      <c r="B9" s="107" t="s">
        <v>80</v>
      </c>
      <c r="C9" s="56" t="s">
        <v>29</v>
      </c>
      <c r="D9" s="56" t="s">
        <v>30</v>
      </c>
      <c r="E9" s="98" t="s">
        <v>78</v>
      </c>
      <c r="F9" s="100">
        <v>4</v>
      </c>
      <c r="G9" s="33" t="s">
        <v>81</v>
      </c>
      <c r="H9" s="34">
        <v>30000000</v>
      </c>
      <c r="I9" s="34"/>
      <c r="J9" s="34"/>
      <c r="K9" s="34">
        <f>+H9</f>
        <v>30000000</v>
      </c>
      <c r="L9" s="79" t="s">
        <v>85</v>
      </c>
      <c r="M9" s="81" t="s">
        <v>87</v>
      </c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</row>
    <row r="10" spans="1:69" s="5" customFormat="1" ht="60">
      <c r="A10" s="105"/>
      <c r="B10" s="108"/>
      <c r="C10" s="57"/>
      <c r="D10" s="57"/>
      <c r="E10" s="99"/>
      <c r="F10" s="101"/>
      <c r="G10" s="32" t="s">
        <v>82</v>
      </c>
      <c r="H10" s="28">
        <v>15000000</v>
      </c>
      <c r="I10" s="28"/>
      <c r="J10" s="28"/>
      <c r="K10" s="28">
        <v>15000000</v>
      </c>
      <c r="L10" s="80"/>
      <c r="M10" s="82"/>
      <c r="N10" s="30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</row>
    <row r="11" spans="1:69" s="5" customFormat="1" ht="45">
      <c r="A11" s="105"/>
      <c r="B11" s="108"/>
      <c r="C11" s="57"/>
      <c r="D11" s="57"/>
      <c r="E11" s="99"/>
      <c r="F11" s="101"/>
      <c r="G11" s="32" t="s">
        <v>84</v>
      </c>
      <c r="H11" s="28">
        <v>23300000</v>
      </c>
      <c r="I11" s="28"/>
      <c r="J11" s="28"/>
      <c r="K11" s="28">
        <f>+H11</f>
        <v>23300000</v>
      </c>
      <c r="L11" s="80"/>
      <c r="M11" s="82"/>
      <c r="N11" s="30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</row>
    <row r="12" spans="1:13" s="29" customFormat="1" ht="90">
      <c r="A12" s="105"/>
      <c r="B12" s="108"/>
      <c r="C12" s="57"/>
      <c r="D12" s="57"/>
      <c r="E12" s="99"/>
      <c r="F12" s="101"/>
      <c r="G12" s="32" t="s">
        <v>83</v>
      </c>
      <c r="H12" s="28">
        <v>35000000</v>
      </c>
      <c r="I12" s="28"/>
      <c r="J12" s="28"/>
      <c r="K12" s="28">
        <v>35000000</v>
      </c>
      <c r="L12" s="80"/>
      <c r="M12" s="82"/>
    </row>
    <row r="13" spans="1:13" ht="99.75">
      <c r="A13" s="105"/>
      <c r="B13" s="108"/>
      <c r="C13" s="8" t="s">
        <v>68</v>
      </c>
      <c r="D13" s="9" t="s">
        <v>69</v>
      </c>
      <c r="E13" s="9" t="s">
        <v>70</v>
      </c>
      <c r="F13" s="13">
        <v>20</v>
      </c>
      <c r="G13" s="59" t="s">
        <v>89</v>
      </c>
      <c r="H13" s="26">
        <f>20*2000000*1.36</f>
        <v>54400000.00000001</v>
      </c>
      <c r="I13" s="23"/>
      <c r="J13" s="23"/>
      <c r="K13" s="92">
        <f>SUM(H13:H20)</f>
        <v>209300000</v>
      </c>
      <c r="L13" s="11" t="s">
        <v>88</v>
      </c>
      <c r="M13" s="41"/>
    </row>
    <row r="14" spans="1:13" ht="42.75">
      <c r="A14" s="105"/>
      <c r="B14" s="108"/>
      <c r="C14" s="8" t="s">
        <v>65</v>
      </c>
      <c r="D14" s="9" t="s">
        <v>66</v>
      </c>
      <c r="E14" s="9" t="s">
        <v>67</v>
      </c>
      <c r="F14" s="13">
        <v>5</v>
      </c>
      <c r="G14" s="60"/>
      <c r="H14" s="26">
        <f>15000000*1.36</f>
        <v>20400000</v>
      </c>
      <c r="I14" s="23"/>
      <c r="J14" s="23"/>
      <c r="K14" s="93"/>
      <c r="L14" s="11"/>
      <c r="M14" s="41"/>
    </row>
    <row r="15" spans="1:13" ht="57">
      <c r="A15" s="105"/>
      <c r="B15" s="108"/>
      <c r="C15" s="8" t="s">
        <v>53</v>
      </c>
      <c r="D15" s="9" t="s">
        <v>54</v>
      </c>
      <c r="E15" s="9" t="s">
        <v>55</v>
      </c>
      <c r="F15" s="13">
        <v>1</v>
      </c>
      <c r="G15" s="60"/>
      <c r="H15" s="26">
        <v>8500000</v>
      </c>
      <c r="I15" s="23"/>
      <c r="J15" s="23"/>
      <c r="K15" s="93"/>
      <c r="L15" s="11"/>
      <c r="M15" s="41"/>
    </row>
    <row r="16" spans="1:13" ht="57">
      <c r="A16" s="105"/>
      <c r="B16" s="108"/>
      <c r="C16" s="8" t="s">
        <v>56</v>
      </c>
      <c r="D16" s="9" t="s">
        <v>57</v>
      </c>
      <c r="E16" s="9" t="s">
        <v>58</v>
      </c>
      <c r="F16" s="13">
        <v>2</v>
      </c>
      <c r="G16" s="60"/>
      <c r="H16" s="26">
        <v>21000000</v>
      </c>
      <c r="I16" s="23"/>
      <c r="J16" s="23"/>
      <c r="K16" s="93"/>
      <c r="L16" s="11"/>
      <c r="M16" s="41"/>
    </row>
    <row r="17" spans="1:62" s="7" customFormat="1" ht="99.75">
      <c r="A17" s="105"/>
      <c r="B17" s="108"/>
      <c r="C17" s="8" t="s">
        <v>26</v>
      </c>
      <c r="D17" s="9" t="s">
        <v>27</v>
      </c>
      <c r="E17" s="9" t="s">
        <v>28</v>
      </c>
      <c r="F17" s="12">
        <v>1</v>
      </c>
      <c r="G17" s="60"/>
      <c r="H17" s="26">
        <v>18000000</v>
      </c>
      <c r="I17" s="24"/>
      <c r="J17" s="24"/>
      <c r="K17" s="93"/>
      <c r="L17" s="11"/>
      <c r="M17" s="4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s="7" customFormat="1" ht="99.75">
      <c r="A18" s="105"/>
      <c r="B18" s="108"/>
      <c r="C18" s="8" t="s">
        <v>29</v>
      </c>
      <c r="D18" s="9" t="s">
        <v>31</v>
      </c>
      <c r="E18" s="9" t="s">
        <v>32</v>
      </c>
      <c r="F18" s="14">
        <v>1</v>
      </c>
      <c r="G18" s="60"/>
      <c r="H18" s="26">
        <v>22000000</v>
      </c>
      <c r="I18" s="24"/>
      <c r="J18" s="24"/>
      <c r="K18" s="93"/>
      <c r="L18" s="11"/>
      <c r="M18" s="4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s="7" customFormat="1" ht="156.75">
      <c r="A19" s="105"/>
      <c r="B19" s="108"/>
      <c r="C19" s="21" t="s">
        <v>18</v>
      </c>
      <c r="D19" s="9" t="s">
        <v>19</v>
      </c>
      <c r="E19" s="9" t="s">
        <v>75</v>
      </c>
      <c r="F19" s="22">
        <v>1</v>
      </c>
      <c r="G19" s="60"/>
      <c r="H19" s="26">
        <v>40000000</v>
      </c>
      <c r="I19" s="24"/>
      <c r="J19" s="24"/>
      <c r="K19" s="93"/>
      <c r="L19" s="11"/>
      <c r="M19" s="4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s="7" customFormat="1" ht="85.5">
      <c r="A20" s="105"/>
      <c r="B20" s="108"/>
      <c r="C20" s="8" t="s">
        <v>33</v>
      </c>
      <c r="D20" s="9" t="s">
        <v>34</v>
      </c>
      <c r="E20" s="9" t="s">
        <v>35</v>
      </c>
      <c r="F20" s="14">
        <v>1</v>
      </c>
      <c r="G20" s="61"/>
      <c r="H20" s="26">
        <v>25000000</v>
      </c>
      <c r="I20" s="24"/>
      <c r="J20" s="24"/>
      <c r="K20" s="94"/>
      <c r="L20" s="11"/>
      <c r="M20" s="4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13" ht="57">
      <c r="A21" s="105"/>
      <c r="B21" s="108"/>
      <c r="C21" s="57" t="s">
        <v>36</v>
      </c>
      <c r="D21" s="58" t="s">
        <v>37</v>
      </c>
      <c r="E21" s="9" t="s">
        <v>39</v>
      </c>
      <c r="F21" s="13">
        <v>3</v>
      </c>
      <c r="G21" s="59" t="s">
        <v>76</v>
      </c>
      <c r="H21" s="26">
        <v>12363840</v>
      </c>
      <c r="I21" s="23"/>
      <c r="J21" s="23"/>
      <c r="K21" s="92">
        <f>+H21+H22+H23+H24</f>
        <v>249034076</v>
      </c>
      <c r="L21" s="11"/>
      <c r="M21" s="41"/>
    </row>
    <row r="22" spans="1:13" s="6" customFormat="1" ht="57">
      <c r="A22" s="105"/>
      <c r="B22" s="108"/>
      <c r="C22" s="57"/>
      <c r="D22" s="58"/>
      <c r="E22" s="9" t="s">
        <v>38</v>
      </c>
      <c r="F22" s="14">
        <v>1</v>
      </c>
      <c r="G22" s="62"/>
      <c r="H22" s="26">
        <v>12363840</v>
      </c>
      <c r="I22" s="24"/>
      <c r="J22" s="24"/>
      <c r="K22" s="93"/>
      <c r="L22" s="11" t="s">
        <v>88</v>
      </c>
      <c r="M22" s="41"/>
    </row>
    <row r="23" spans="1:62" s="7" customFormat="1" ht="85.5">
      <c r="A23" s="105"/>
      <c r="B23" s="108"/>
      <c r="C23" s="8" t="s">
        <v>20</v>
      </c>
      <c r="D23" s="9" t="s">
        <v>21</v>
      </c>
      <c r="E23" s="9" t="s">
        <v>22</v>
      </c>
      <c r="F23" s="10">
        <v>1260</v>
      </c>
      <c r="G23" s="60"/>
      <c r="H23" s="42">
        <v>219306396</v>
      </c>
      <c r="I23" s="24"/>
      <c r="J23" s="24"/>
      <c r="K23" s="93"/>
      <c r="L23" s="11"/>
      <c r="M23" s="4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13" ht="156.75">
      <c r="A24" s="105"/>
      <c r="B24" s="108"/>
      <c r="C24" s="8" t="s">
        <v>59</v>
      </c>
      <c r="D24" s="9" t="s">
        <v>60</v>
      </c>
      <c r="E24" s="9" t="s">
        <v>61</v>
      </c>
      <c r="F24" s="13">
        <v>2</v>
      </c>
      <c r="G24" s="61"/>
      <c r="H24" s="26">
        <v>5000000</v>
      </c>
      <c r="I24" s="23"/>
      <c r="J24" s="23"/>
      <c r="K24" s="94"/>
      <c r="L24" s="11"/>
      <c r="M24" s="41"/>
    </row>
    <row r="25" spans="1:13" ht="85.5">
      <c r="A25" s="105"/>
      <c r="B25" s="108"/>
      <c r="C25" s="8" t="s">
        <v>40</v>
      </c>
      <c r="D25" s="9" t="s">
        <v>41</v>
      </c>
      <c r="E25" s="9" t="s">
        <v>42</v>
      </c>
      <c r="F25" s="13">
        <v>3</v>
      </c>
      <c r="G25" s="102" t="s">
        <v>77</v>
      </c>
      <c r="H25" s="26">
        <v>40000000</v>
      </c>
      <c r="I25" s="23"/>
      <c r="J25" s="23"/>
      <c r="K25" s="89">
        <f>SUM(H25:H32)</f>
        <v>568365924</v>
      </c>
      <c r="L25" s="51" t="s">
        <v>88</v>
      </c>
      <c r="M25" s="49" t="s">
        <v>90</v>
      </c>
    </row>
    <row r="26" spans="1:13" ht="99.75">
      <c r="A26" s="105"/>
      <c r="B26" s="108"/>
      <c r="C26" s="57" t="s">
        <v>43</v>
      </c>
      <c r="D26" s="9" t="s">
        <v>44</v>
      </c>
      <c r="E26" s="9" t="s">
        <v>45</v>
      </c>
      <c r="F26" s="13">
        <v>5</v>
      </c>
      <c r="G26" s="102"/>
      <c r="H26" s="26">
        <v>40000000</v>
      </c>
      <c r="I26" s="23"/>
      <c r="J26" s="23"/>
      <c r="K26" s="90"/>
      <c r="L26" s="51"/>
      <c r="M26" s="49"/>
    </row>
    <row r="27" spans="1:13" ht="99.75">
      <c r="A27" s="105"/>
      <c r="B27" s="108"/>
      <c r="C27" s="57"/>
      <c r="D27" s="9" t="s">
        <v>46</v>
      </c>
      <c r="E27" s="9" t="s">
        <v>47</v>
      </c>
      <c r="F27" s="13">
        <v>6</v>
      </c>
      <c r="G27" s="102"/>
      <c r="H27" s="26">
        <v>32000000</v>
      </c>
      <c r="I27" s="23"/>
      <c r="J27" s="23"/>
      <c r="K27" s="90"/>
      <c r="L27" s="51"/>
      <c r="M27" s="49"/>
    </row>
    <row r="28" spans="1:62" s="7" customFormat="1" ht="114">
      <c r="A28" s="105"/>
      <c r="B28" s="108"/>
      <c r="C28" s="8" t="s">
        <v>23</v>
      </c>
      <c r="D28" s="9" t="s">
        <v>24</v>
      </c>
      <c r="E28" s="9" t="s">
        <v>25</v>
      </c>
      <c r="F28" s="12">
        <v>1</v>
      </c>
      <c r="G28" s="102"/>
      <c r="H28" s="26">
        <f>145000000+81000000+42965924</f>
        <v>268965924</v>
      </c>
      <c r="I28" s="24"/>
      <c r="J28" s="24"/>
      <c r="K28" s="90"/>
      <c r="L28" s="51"/>
      <c r="M28" s="49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13" ht="142.5">
      <c r="A29" s="105"/>
      <c r="B29" s="108"/>
      <c r="C29" s="57" t="s">
        <v>48</v>
      </c>
      <c r="D29" s="9" t="s">
        <v>49</v>
      </c>
      <c r="E29" s="9" t="s">
        <v>50</v>
      </c>
      <c r="F29" s="13">
        <v>5</v>
      </c>
      <c r="G29" s="102"/>
      <c r="H29" s="26">
        <v>10000000</v>
      </c>
      <c r="I29" s="23"/>
      <c r="J29" s="23"/>
      <c r="K29" s="90"/>
      <c r="L29" s="51"/>
      <c r="M29" s="49"/>
    </row>
    <row r="30" spans="1:13" ht="42.75">
      <c r="A30" s="105"/>
      <c r="B30" s="108"/>
      <c r="C30" s="57"/>
      <c r="D30" s="9" t="s">
        <v>51</v>
      </c>
      <c r="E30" s="9" t="s">
        <v>52</v>
      </c>
      <c r="F30" s="13">
        <v>1</v>
      </c>
      <c r="G30" s="102"/>
      <c r="H30" s="26">
        <v>60000000</v>
      </c>
      <c r="I30" s="23"/>
      <c r="J30" s="23"/>
      <c r="K30" s="90"/>
      <c r="L30" s="51"/>
      <c r="M30" s="49"/>
    </row>
    <row r="31" spans="1:13" ht="57">
      <c r="A31" s="105"/>
      <c r="B31" s="108"/>
      <c r="C31" s="8" t="s">
        <v>62</v>
      </c>
      <c r="D31" s="9" t="s">
        <v>63</v>
      </c>
      <c r="E31" s="9" t="s">
        <v>64</v>
      </c>
      <c r="F31" s="13">
        <v>25</v>
      </c>
      <c r="G31" s="102"/>
      <c r="H31" s="26">
        <v>67400000</v>
      </c>
      <c r="I31" s="23"/>
      <c r="J31" s="23"/>
      <c r="K31" s="90"/>
      <c r="L31" s="51"/>
      <c r="M31" s="49"/>
    </row>
    <row r="32" spans="1:13" ht="72" thickBot="1">
      <c r="A32" s="106"/>
      <c r="B32" s="109"/>
      <c r="C32" s="15" t="s">
        <v>71</v>
      </c>
      <c r="D32" s="16" t="s">
        <v>72</v>
      </c>
      <c r="E32" s="16" t="s">
        <v>73</v>
      </c>
      <c r="F32" s="17">
        <v>60</v>
      </c>
      <c r="G32" s="103"/>
      <c r="H32" s="27">
        <v>50000000</v>
      </c>
      <c r="I32" s="25"/>
      <c r="J32" s="25"/>
      <c r="K32" s="91"/>
      <c r="L32" s="51"/>
      <c r="M32" s="50"/>
    </row>
    <row r="33" spans="1:12" s="37" customFormat="1" ht="15.75" thickBot="1">
      <c r="A33" s="52" t="s">
        <v>86</v>
      </c>
      <c r="B33" s="53"/>
      <c r="C33" s="53"/>
      <c r="D33" s="53"/>
      <c r="E33" s="53"/>
      <c r="F33" s="53"/>
      <c r="G33" s="53"/>
      <c r="H33" s="38">
        <f>SUM(H9:H32)</f>
        <v>1130000000</v>
      </c>
      <c r="I33" s="39"/>
      <c r="J33" s="39"/>
      <c r="K33" s="40">
        <f>SUM(K9:K32)</f>
        <v>1130000000</v>
      </c>
      <c r="L33" s="51"/>
    </row>
    <row r="35" ht="18">
      <c r="H35" s="36"/>
    </row>
    <row r="36" ht="12">
      <c r="G36" s="35"/>
    </row>
  </sheetData>
  <sheetProtection/>
  <mergeCells count="38">
    <mergeCell ref="K25:K32"/>
    <mergeCell ref="K21:K24"/>
    <mergeCell ref="K13:K20"/>
    <mergeCell ref="A6:A8"/>
    <mergeCell ref="B6:B8"/>
    <mergeCell ref="E9:E12"/>
    <mergeCell ref="F9:F12"/>
    <mergeCell ref="G25:G32"/>
    <mergeCell ref="A9:A32"/>
    <mergeCell ref="B9:B32"/>
    <mergeCell ref="M6:M8"/>
    <mergeCell ref="C26:C27"/>
    <mergeCell ref="C29:C30"/>
    <mergeCell ref="H6:K6"/>
    <mergeCell ref="L9:L12"/>
    <mergeCell ref="M9:M12"/>
    <mergeCell ref="H7:H8"/>
    <mergeCell ref="I7:J7"/>
    <mergeCell ref="K7:K8"/>
    <mergeCell ref="G6:G8"/>
    <mergeCell ref="C21:C22"/>
    <mergeCell ref="D21:D22"/>
    <mergeCell ref="G13:G20"/>
    <mergeCell ref="G21:G24"/>
    <mergeCell ref="L6:L8"/>
    <mergeCell ref="D6:D8"/>
    <mergeCell ref="F6:F8"/>
    <mergeCell ref="C6:C8"/>
    <mergeCell ref="A1:D1"/>
    <mergeCell ref="A2:D2"/>
    <mergeCell ref="A3:D3"/>
    <mergeCell ref="A4:D4"/>
    <mergeCell ref="M25:M32"/>
    <mergeCell ref="L25:L33"/>
    <mergeCell ref="A33:G33"/>
    <mergeCell ref="E6:E8"/>
    <mergeCell ref="C9:C12"/>
    <mergeCell ref="D9:D12"/>
  </mergeCells>
  <printOptions/>
  <pageMargins left="0.15748031496062992" right="0.15748031496062992" top="0.64" bottom="0.2755905511811024" header="0" footer="0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Usuario</cp:lastModifiedBy>
  <cp:lastPrinted>2009-11-30T20:04:17Z</cp:lastPrinted>
  <dcterms:created xsi:type="dcterms:W3CDTF">2009-09-17T13:53:26Z</dcterms:created>
  <dcterms:modified xsi:type="dcterms:W3CDTF">2009-12-18T17:31:29Z</dcterms:modified>
  <cp:category/>
  <cp:version/>
  <cp:contentType/>
  <cp:contentStatus/>
</cp:coreProperties>
</file>