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GI\Desktop\AÑO 2024_AIDE\PROGRAMACION FEBRERO\POAI 2024-2027\"/>
    </mc:Choice>
  </mc:AlternateContent>
  <bookViews>
    <workbookView xWindow="-120" yWindow="-120" windowWidth="20730" windowHeight="11040"/>
  </bookViews>
  <sheets>
    <sheet name="PPI 2024 ASIGN TECHOS" sheetId="3" r:id="rId1"/>
  </sheets>
  <definedNames>
    <definedName name="_xlnm._FilterDatabase" localSheetId="0" hidden="1">'PPI 2024 ASIGN TECHOS'!$A$4:$A$50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28" i="3" l="1"/>
  <c r="CJ25" i="3" l="1"/>
  <c r="O20" i="3" l="1"/>
  <c r="C48" i="3" l="1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49" i="3"/>
  <c r="Q3" i="3" l="1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DC3" i="3"/>
  <c r="DD3" i="3"/>
  <c r="DE3" i="3"/>
  <c r="DF3" i="3"/>
  <c r="DG3" i="3"/>
  <c r="DH3" i="3"/>
  <c r="DI3" i="3"/>
  <c r="DJ3" i="3"/>
  <c r="DK3" i="3"/>
  <c r="DL3" i="3"/>
  <c r="DM3" i="3"/>
  <c r="DN3" i="3"/>
  <c r="DO3" i="3"/>
  <c r="DP3" i="3"/>
  <c r="DQ3" i="3"/>
  <c r="DR3" i="3"/>
  <c r="DS3" i="3"/>
  <c r="DT3" i="3"/>
  <c r="DU3" i="3"/>
  <c r="DV3" i="3"/>
  <c r="DW3" i="3"/>
  <c r="D5" i="3"/>
  <c r="C5" i="3" l="1"/>
  <c r="AJ7" i="3"/>
  <c r="C7" i="3" s="1"/>
  <c r="AJ6" i="3"/>
  <c r="D8" i="3"/>
  <c r="C8" i="3" s="1"/>
  <c r="C3" i="3" l="1"/>
  <c r="D3" i="3"/>
  <c r="C6" i="3"/>
  <c r="AJ3" i="3"/>
  <c r="E3" i="3"/>
  <c r="F3" i="3"/>
  <c r="G3" i="3"/>
  <c r="H3" i="3"/>
  <c r="I3" i="3"/>
  <c r="J3" i="3"/>
  <c r="K3" i="3"/>
  <c r="L3" i="3"/>
  <c r="M3" i="3"/>
  <c r="N3" i="3"/>
  <c r="O3" i="3"/>
  <c r="P3" i="3"/>
</calcChain>
</file>

<file path=xl/sharedStrings.xml><?xml version="1.0" encoding="utf-8"?>
<sst xmlns="http://schemas.openxmlformats.org/spreadsheetml/2006/main" count="251" uniqueCount="251">
  <si>
    <t>121000-011</t>
  </si>
  <si>
    <t>122000-015</t>
  </si>
  <si>
    <t>122000-030</t>
  </si>
  <si>
    <t>122000-049</t>
  </si>
  <si>
    <t>122000-064</t>
  </si>
  <si>
    <t>122000-500</t>
  </si>
  <si>
    <t>123119-018</t>
  </si>
  <si>
    <t>123119-031</t>
  </si>
  <si>
    <t>123119-034</t>
  </si>
  <si>
    <t>123304-001</t>
  </si>
  <si>
    <t>123304-003</t>
  </si>
  <si>
    <t>123304-006</t>
  </si>
  <si>
    <t>124101-001</t>
  </si>
  <si>
    <t>131107-067</t>
  </si>
  <si>
    <t>132208-001</t>
  </si>
  <si>
    <t>132208-002</t>
  </si>
  <si>
    <t>132208-003</t>
  </si>
  <si>
    <t>132301-039</t>
  </si>
  <si>
    <t>132301-041</t>
  </si>
  <si>
    <t>132301-042</t>
  </si>
  <si>
    <t>132301-043</t>
  </si>
  <si>
    <t>132301-049</t>
  </si>
  <si>
    <t>132301-050</t>
  </si>
  <si>
    <t>132301-052</t>
  </si>
  <si>
    <t>132301-054</t>
  </si>
  <si>
    <t>132301-525</t>
  </si>
  <si>
    <t>133207-069</t>
  </si>
  <si>
    <t>SALUD</t>
  </si>
  <si>
    <t>INVIPASTO</t>
  </si>
  <si>
    <t>SEPAL</t>
  </si>
  <si>
    <t>CULTURA</t>
  </si>
  <si>
    <t>GOBIERNO</t>
  </si>
  <si>
    <t>122000-010</t>
  </si>
  <si>
    <t>123105-513</t>
  </si>
  <si>
    <t>123209-001</t>
  </si>
  <si>
    <t>123209-003</t>
  </si>
  <si>
    <t>123225-003</t>
  </si>
  <si>
    <t>123225-006</t>
  </si>
  <si>
    <t>123225-007</t>
  </si>
  <si>
    <t>123225-008</t>
  </si>
  <si>
    <t>132301-566</t>
  </si>
  <si>
    <t>133200-011</t>
  </si>
  <si>
    <t>133200-058</t>
  </si>
  <si>
    <t>133100-097</t>
  </si>
  <si>
    <t>133200-149</t>
  </si>
  <si>
    <t>133200-161</t>
  </si>
  <si>
    <t>133200-308</t>
  </si>
  <si>
    <t>133200-311</t>
  </si>
  <si>
    <t>133200-500</t>
  </si>
  <si>
    <t>133320-001</t>
  </si>
  <si>
    <t>133320-003</t>
  </si>
  <si>
    <t>133417-318</t>
  </si>
  <si>
    <t>122000-300</t>
  </si>
  <si>
    <t>1331110-32</t>
  </si>
  <si>
    <t>133200-301</t>
  </si>
  <si>
    <t>133200-306</t>
  </si>
  <si>
    <t>133200-309</t>
  </si>
  <si>
    <t>133200-315</t>
  </si>
  <si>
    <t>133320-002</t>
  </si>
  <si>
    <t>133417-319</t>
  </si>
  <si>
    <t>133504-059</t>
  </si>
  <si>
    <t>133000-303</t>
  </si>
  <si>
    <t>EDUCACIÓN</t>
  </si>
  <si>
    <t>S. TRANSITO</t>
  </si>
  <si>
    <t>OPGI</t>
  </si>
  <si>
    <t>HACIENDA</t>
  </si>
  <si>
    <t>CONTRATACIÓN</t>
  </si>
  <si>
    <t>CONTROLINTERNO</t>
  </si>
  <si>
    <t>C. DISCIPLINARIO</t>
  </si>
  <si>
    <t>G. RIESGO</t>
  </si>
  <si>
    <t>BIENESTARSOCIAL</t>
  </si>
  <si>
    <t>GENERO</t>
  </si>
  <si>
    <t>SISBEN</t>
  </si>
  <si>
    <t>JUVENTUD</t>
  </si>
  <si>
    <t>PLANEACIÓN</t>
  </si>
  <si>
    <t>ESPACIOPÚBLICO</t>
  </si>
  <si>
    <t>CULTURACIUDADANA</t>
  </si>
  <si>
    <t>CARNAVAL</t>
  </si>
  <si>
    <t>COMUNICACIONES</t>
  </si>
  <si>
    <t>INFRA.CULTURA</t>
  </si>
  <si>
    <t>INFRA.ELECTRIFICACIÓN</t>
  </si>
  <si>
    <t>AGRICULTURA</t>
  </si>
  <si>
    <t>ATENCIÓNALCIUDADANO</t>
  </si>
  <si>
    <t>OFICINAJURÍDICA</t>
  </si>
  <si>
    <t>SISTEMAESTRATÉGICOAVANTE</t>
  </si>
  <si>
    <t>INFRAESTRUCTURAVÍAL</t>
  </si>
  <si>
    <t>DESARROLLO ECONÓMICO</t>
  </si>
  <si>
    <t>UNIDADDEVÍCTIMAS</t>
  </si>
  <si>
    <t>INFRAESTRUCTURADEPORTES</t>
  </si>
  <si>
    <t>DESARRROLO COMUNITARIO</t>
  </si>
  <si>
    <t>PASTODEPORTE</t>
  </si>
  <si>
    <t>TOTAL</t>
  </si>
  <si>
    <t>132301-037</t>
  </si>
  <si>
    <t>132301-038</t>
  </si>
  <si>
    <t>132301-040</t>
  </si>
  <si>
    <t>132301-048</t>
  </si>
  <si>
    <t>132301-051</t>
  </si>
  <si>
    <t>132301-053</t>
  </si>
  <si>
    <t>132301-055</t>
  </si>
  <si>
    <t>132301-056</t>
  </si>
  <si>
    <t>132301-057</t>
  </si>
  <si>
    <t>132301-058</t>
  </si>
  <si>
    <t>132301-059</t>
  </si>
  <si>
    <t>133504-700</t>
  </si>
  <si>
    <t>133504-701</t>
  </si>
  <si>
    <t>133504-702</t>
  </si>
  <si>
    <t>133504-726</t>
  </si>
  <si>
    <t>123101</t>
  </si>
  <si>
    <t xml:space="preserve"> 121000-209 </t>
  </si>
  <si>
    <t xml:space="preserve"> 122000-011 </t>
  </si>
  <si>
    <t xml:space="preserve"> 122000-111 </t>
  </si>
  <si>
    <t xml:space="preserve"> 122000-058 </t>
  </si>
  <si>
    <t xml:space="preserve"> 122000-162 </t>
  </si>
  <si>
    <t xml:space="preserve"> 122000-061 </t>
  </si>
  <si>
    <t xml:space="preserve"> 122000-565 </t>
  </si>
  <si>
    <t>EMPOPASTO</t>
  </si>
  <si>
    <t>EMAS</t>
  </si>
  <si>
    <t>ACUEDUCTOS RURALES (ACSABEN, CUJACAL, PUERRES, MOTILON Y GRANADA)</t>
  </si>
  <si>
    <t>AMBIENTE - AGUA POTABLE</t>
  </si>
  <si>
    <t>AMBIENTE (ANIMALES-300M)</t>
  </si>
  <si>
    <t>ALMACÉN - BIENES INMUEBLES</t>
  </si>
  <si>
    <t>GESTIÓN DOCUMENTAL</t>
  </si>
  <si>
    <t>APOYO LOGÍSTICO</t>
  </si>
  <si>
    <t>PLAZASDEMERCADO</t>
  </si>
  <si>
    <t>ASUNTOS INTERNACIONALES</t>
  </si>
  <si>
    <t>SISTEMAS DE INFORMACIÓN</t>
  </si>
  <si>
    <t xml:space="preserve"> CÓDIGO FUENTE</t>
  </si>
  <si>
    <t xml:space="preserve">TOTAL </t>
  </si>
  <si>
    <t>Icld</t>
  </si>
  <si>
    <t>Sob. Gas.</t>
  </si>
  <si>
    <t>d.e F. Resar.</t>
  </si>
  <si>
    <t>d.e Pasto deportes</t>
  </si>
  <si>
    <t>Imp. Alumbrado</t>
  </si>
  <si>
    <t>Imp. Alum. Ssf</t>
  </si>
  <si>
    <t>Sob. bomberil</t>
  </si>
  <si>
    <t>Otras Cont SSF</t>
  </si>
  <si>
    <t>d.e Prodeporte</t>
  </si>
  <si>
    <t>Estampilla Adulto Mayor</t>
  </si>
  <si>
    <t>Estampilla Pro. Electr.</t>
  </si>
  <si>
    <t>Estampilla Pro. Cult.</t>
  </si>
  <si>
    <t>d.e Valor.</t>
  </si>
  <si>
    <t>Con. Obra Pública</t>
  </si>
  <si>
    <t>Otras tasas y derec admin</t>
  </si>
  <si>
    <t>d.e Invipasto</t>
  </si>
  <si>
    <t>Sanciones admin</t>
  </si>
  <si>
    <t>Multas Transito V. Actual</t>
  </si>
  <si>
    <t>Multas policía</t>
  </si>
  <si>
    <t>Int.mora Transito</t>
  </si>
  <si>
    <t>Int.mora Valor.</t>
  </si>
  <si>
    <t>d.e Foncep</t>
  </si>
  <si>
    <t>d.e Educacion</t>
  </si>
  <si>
    <t>SGP-Educación P. s.</t>
  </si>
  <si>
    <t>SGP-Educación CM. Oficial</t>
  </si>
  <si>
    <t>SGP-Educación Calidad gratu.</t>
  </si>
  <si>
    <t>SGP-Salud-Rég subsidiado</t>
  </si>
  <si>
    <t>SGP-Salud-Salud pública</t>
  </si>
  <si>
    <t>SGP-P. G. Deporte</t>
  </si>
  <si>
    <t>SGP-P. G. Cultura</t>
  </si>
  <si>
    <t>SGP-P G- Libre I.</t>
  </si>
  <si>
    <t>SGP-AE alim escolar</t>
  </si>
  <si>
    <t>SGP-Agua potable</t>
  </si>
  <si>
    <t>Otras Cont - Parafiscal</t>
  </si>
  <si>
    <t>Aportes PAE</t>
  </si>
  <si>
    <t xml:space="preserve">Otras trans. Ctes. Nacion </t>
  </si>
  <si>
    <t>Otras trans gob</t>
  </si>
  <si>
    <t>Otras trans. Ctes. Adres</t>
  </si>
  <si>
    <t>Sistema de Seg. Social Integral - Pensiones</t>
  </si>
  <si>
    <t>Juegos de suerte y azar</t>
  </si>
  <si>
    <t>Div. utilidades</t>
  </si>
  <si>
    <t xml:space="preserve"> R.F. SGP Educacion PS </t>
  </si>
  <si>
    <t xml:space="preserve"> R.F. SGP Educacion CM </t>
  </si>
  <si>
    <t>R.F. SGP P. G. Cultura</t>
  </si>
  <si>
    <t>R.F. SGP P. G. Deporte</t>
  </si>
  <si>
    <t>R.F. SGP P. G. otros</t>
  </si>
  <si>
    <t xml:space="preserve"> R.F. SGP AE </t>
  </si>
  <si>
    <t xml:space="preserve"> R.F. SGP P. Infancia. </t>
  </si>
  <si>
    <t xml:space="preserve">R.F. SGP Agua </t>
  </si>
  <si>
    <t xml:space="preserve"> R.F. Educacion de A. 029 </t>
  </si>
  <si>
    <t xml:space="preserve"> R.F. Transf. N. A.E </t>
  </si>
  <si>
    <t>R.F. Des. Fonpet educacion</t>
  </si>
  <si>
    <t xml:space="preserve"> R.F. Des. Fonpet pensiones </t>
  </si>
  <si>
    <t>R.F. Procultura</t>
  </si>
  <si>
    <t>R.F. Adulto M.</t>
  </si>
  <si>
    <t>R.F. Proelectri.</t>
  </si>
  <si>
    <t xml:space="preserve"> R.F. Contr. 5% </t>
  </si>
  <si>
    <t>R.F. Res. Ambi.</t>
  </si>
  <si>
    <t>R.F. DGRD</t>
  </si>
  <si>
    <t xml:space="preserve"> R.F. Valorizacion </t>
  </si>
  <si>
    <t xml:space="preserve"> R.F. Foncep</t>
  </si>
  <si>
    <t xml:space="preserve"> R.F. plazas </t>
  </si>
  <si>
    <t>R.F. tasa prodeporte</t>
  </si>
  <si>
    <t xml:space="preserve"> R.F. ext. Mat. </t>
  </si>
  <si>
    <t xml:space="preserve"> R.F. credito </t>
  </si>
  <si>
    <t xml:space="preserve"> R.F. fome </t>
  </si>
  <si>
    <t xml:space="preserve"> R.F. C.P. pensionales </t>
  </si>
  <si>
    <t xml:space="preserve"> R.F. otros de </t>
  </si>
  <si>
    <t>R.F.  ICLD</t>
  </si>
  <si>
    <t>R.F. SGP Salud-Reg. Sub.</t>
  </si>
  <si>
    <t>R.F. SGP Salud-S. pública</t>
  </si>
  <si>
    <t>R.F. SGP Salud-P. del servicio</t>
  </si>
  <si>
    <t>Otros Rend Fros</t>
  </si>
  <si>
    <t>R.F.  Transito</t>
  </si>
  <si>
    <t>Rec. crédito interno</t>
  </si>
  <si>
    <t xml:space="preserve"> Donaciones </t>
  </si>
  <si>
    <t xml:space="preserve"> R.B. indemni. seguros no de vida </t>
  </si>
  <si>
    <t xml:space="preserve"> Otras trans gob Nal Scial 603 </t>
  </si>
  <si>
    <t xml:space="preserve"> Otras trans gob Nal Invias 2283 </t>
  </si>
  <si>
    <t xml:space="preserve"> Otras trans gob Nal Invias 1886 </t>
  </si>
  <si>
    <t xml:space="preserve"> Otras trans gob Dptal 1527 </t>
  </si>
  <si>
    <t>Transf. De cap. Mpio</t>
  </si>
  <si>
    <t>R.B Invipasto de</t>
  </si>
  <si>
    <t>R.B. Aportes Nación AE</t>
  </si>
  <si>
    <t>R.B Recursos Ld.</t>
  </si>
  <si>
    <t>R.B. Sob. Gas.</t>
  </si>
  <si>
    <t>R.B. Estamp. A.M.</t>
  </si>
  <si>
    <t>R.B Pensiones de</t>
  </si>
  <si>
    <t>R.B Avante ele. de</t>
  </si>
  <si>
    <t>R.B Fondo Riesgo de</t>
  </si>
  <si>
    <t>R.B. Multas Transito</t>
  </si>
  <si>
    <t>R.B Multas Cód. Policía</t>
  </si>
  <si>
    <t>R.B Multas Cód. Policía 15%</t>
  </si>
  <si>
    <t xml:space="preserve"> R.B. P.G. Libre I </t>
  </si>
  <si>
    <t>R.B Pasto deportes</t>
  </si>
  <si>
    <t>R.B. 1%</t>
  </si>
  <si>
    <t>R.B. PEMP</t>
  </si>
  <si>
    <t>R.B. F. Resar.</t>
  </si>
  <si>
    <t>R.B. Estamp. Pro. C.</t>
  </si>
  <si>
    <t xml:space="preserve">R.B Prodeporte d.e </t>
  </si>
  <si>
    <t>R.B Avante</t>
  </si>
  <si>
    <t xml:space="preserve">Transf. Ent. T. </t>
  </si>
  <si>
    <t>R.B. R.F. SGP - Salud Rég. Sub.</t>
  </si>
  <si>
    <t xml:space="preserve">R.B. Otras trans. ctes </t>
  </si>
  <si>
    <t>R.B. R.F. SGP Salud P. ss s.</t>
  </si>
  <si>
    <t>R.B. Derecho. Juegos de suerte y azar</t>
  </si>
  <si>
    <t>R.B. Rec. Sis.  Seg. Social I. Salud</t>
  </si>
  <si>
    <t>R.B. SGP Salud S. p.</t>
  </si>
  <si>
    <t>R.B. Otros Ren. Fros.</t>
  </si>
  <si>
    <t xml:space="preserve"> R.B Corponariño de </t>
  </si>
  <si>
    <t>R.B. Estamp. Pro. E.</t>
  </si>
  <si>
    <t>R.B. Sob Bomberil</t>
  </si>
  <si>
    <t>R.B. Retiros FONPET Mesadas.</t>
  </si>
  <si>
    <t>RETIROS FONPET</t>
  </si>
  <si>
    <t xml:space="preserve">Sob. Participacion Amb. </t>
  </si>
  <si>
    <t xml:space="preserve"> d.e S. Gas. </t>
  </si>
  <si>
    <t xml:space="preserve"> Icld V.F </t>
  </si>
  <si>
    <t xml:space="preserve"> d.e. S. Gas. Valor </t>
  </si>
  <si>
    <t xml:space="preserve"> d.e DGRD </t>
  </si>
  <si>
    <t xml:space="preserve"> d.e Pemp </t>
  </si>
  <si>
    <t xml:space="preserve"> % IPU Vivienda </t>
  </si>
  <si>
    <t xml:space="preserve"> d.e 1% </t>
  </si>
  <si>
    <t xml:space="preserve">Cuota de fiscalización y auditaje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</si>
</sst>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2" applyNumberFormat="0" applyFill="0">
      <alignment vertical="top"/>
      <protection locked="0"/>
    </xf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4" applyNumberFormat="0" applyFill="0">
      <alignment vertical="top"/>
      <protection locked="0"/>
    </xf>
    <xf numFmtId="43" fontId="5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0" applyNumberFormat="1"/>
    <xf numFmtId="43" fontId="0" fillId="0" borderId="0" xfId="2" applyFont="1"/>
    <xf numFmtId="43" fontId="0" fillId="0" borderId="0" xfId="0" applyNumberFormat="1"/>
    <xf numFmtId="49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9" fontId="0" fillId="0" borderId="0" xfId="5" applyFont="1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43" fontId="0" fillId="0" borderId="0" xfId="0" applyNumberFormat="1" applyBorder="1"/>
    <xf numFmtId="43" fontId="0" fillId="0" borderId="3" xfId="2" applyNumberFormat="1" applyFont="1" applyFill="1" applyBorder="1"/>
    <xf numFmtId="43" fontId="0" fillId="0" borderId="0" xfId="2" applyNumberFormat="1" applyFont="1" applyFill="1"/>
    <xf numFmtId="0" fontId="0" fillId="0" borderId="3" xfId="0" applyFill="1" applyBorder="1"/>
    <xf numFmtId="0" fontId="7" fillId="0" borderId="3" xfId="0" applyFont="1" applyFill="1" applyBorder="1"/>
    <xf numFmtId="43" fontId="7" fillId="0" borderId="3" xfId="2" applyNumberFormat="1" applyFont="1" applyFill="1" applyBorder="1"/>
    <xf numFmtId="43" fontId="7" fillId="0" borderId="0" xfId="2" applyNumberFormat="1" applyFont="1" applyFill="1"/>
    <xf numFmtId="43" fontId="1" fillId="0" borderId="0" xfId="2" applyNumberFormat="1" applyFont="1" applyFill="1"/>
    <xf numFmtId="43" fontId="4" fillId="3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/>
    <xf numFmtId="43" fontId="1" fillId="0" borderId="3" xfId="2" applyNumberFormat="1" applyFont="1" applyFill="1" applyBorder="1"/>
    <xf numFmtId="0" fontId="6" fillId="0" borderId="3" xfId="1" applyFont="1" applyFill="1" applyBorder="1" applyAlignment="1">
      <alignment wrapText="1"/>
    </xf>
    <xf numFmtId="43" fontId="6" fillId="0" borderId="3" xfId="2" applyNumberFormat="1" applyFont="1" applyFill="1" applyBorder="1"/>
    <xf numFmtId="43" fontId="6" fillId="0" borderId="3" xfId="2" applyNumberFormat="1" applyFont="1" applyFill="1" applyBorder="1" applyAlignment="1">
      <alignment wrapText="1"/>
    </xf>
    <xf numFmtId="0" fontId="6" fillId="0" borderId="3" xfId="1" applyFont="1" applyFill="1" applyBorder="1"/>
    <xf numFmtId="43" fontId="8" fillId="0" borderId="3" xfId="2" applyNumberFormat="1" applyFont="1" applyFill="1" applyBorder="1"/>
    <xf numFmtId="0" fontId="9" fillId="0" borderId="3" xfId="1" applyFont="1" applyFill="1" applyBorder="1"/>
  </cellXfs>
  <cellStyles count="10">
    <cellStyle name="Millares" xfId="2" builtinId="3"/>
    <cellStyle name="Millares [0] 2" xfId="7"/>
    <cellStyle name="Millares 2" xfId="4"/>
    <cellStyle name="Millares 2 2" xfId="9"/>
    <cellStyle name="Millares 3" xfId="6"/>
    <cellStyle name="Normal" xfId="0" builtinId="0"/>
    <cellStyle name="Normal_Hoja1" xfId="1"/>
    <cellStyle name="Porcentaje" xfId="5" builtinId="5"/>
    <cellStyle name="Total 2" xfId="3"/>
    <cellStyle name="Total 2 2" xfId="8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73"/>
  <sheetViews>
    <sheetView tabSelected="1" zoomScale="110" zoomScaleNormal="110" workbookViewId="0">
      <pane xSplit="1" ySplit="4" topLeftCell="B29" activePane="bottomRight" state="frozen"/>
      <selection pane="topRight" activeCell="D1" sqref="D1"/>
      <selection pane="bottomLeft" activeCell="A5" sqref="A5"/>
      <selection pane="bottomRight" activeCell="B50" sqref="B50"/>
    </sheetView>
  </sheetViews>
  <sheetFormatPr baseColWidth="10" defaultColWidth="19.7109375" defaultRowHeight="15" x14ac:dyDescent="0.25"/>
  <cols>
    <col min="1" max="1" width="29" style="4" bestFit="1" customWidth="1"/>
    <col min="2" max="2" width="17.7109375" style="4" customWidth="1"/>
    <col min="3" max="3" width="21.5703125" style="4" bestFit="1" customWidth="1"/>
    <col min="4" max="4" width="20.140625" bestFit="1" customWidth="1"/>
    <col min="5" max="5" width="19.7109375" customWidth="1"/>
    <col min="6" max="6" width="17.140625" customWidth="1"/>
    <col min="7" max="7" width="19.42578125" customWidth="1"/>
    <col min="8" max="8" width="20.140625" customWidth="1"/>
    <col min="9" max="9" width="17.140625" customWidth="1"/>
    <col min="10" max="14" width="19.7109375" customWidth="1"/>
    <col min="15" max="17" width="19" customWidth="1"/>
    <col min="18" max="21" width="19.7109375" customWidth="1"/>
    <col min="22" max="22" width="17.140625" customWidth="1"/>
    <col min="23" max="23" width="18.140625" customWidth="1"/>
    <col min="24" max="24" width="19.7109375" customWidth="1"/>
    <col min="25" max="25" width="19" customWidth="1"/>
    <col min="26" max="26" width="17.140625" customWidth="1"/>
    <col min="27" max="27" width="21.28515625" customWidth="1"/>
    <col min="28" max="29" width="19.7109375" customWidth="1"/>
    <col min="30" max="30" width="21.28515625" customWidth="1"/>
    <col min="31" max="34" width="19.7109375" customWidth="1"/>
    <col min="35" max="35" width="19" customWidth="1"/>
    <col min="36" max="36" width="19.7109375" customWidth="1"/>
    <col min="37" max="37" width="15.85546875" customWidth="1"/>
    <col min="38" max="38" width="22.140625" customWidth="1"/>
    <col min="39" max="39" width="19.7109375" customWidth="1"/>
    <col min="40" max="40" width="20.140625" customWidth="1"/>
    <col min="41" max="41" width="21.28515625" customWidth="1"/>
    <col min="42" max="43" width="19.7109375" customWidth="1"/>
    <col min="44" max="44" width="19" customWidth="1"/>
    <col min="45" max="46" width="19.7109375" customWidth="1"/>
    <col min="47" max="48" width="14.7109375" customWidth="1"/>
    <col min="49" max="49" width="19.7109375" customWidth="1"/>
    <col min="50" max="50" width="17" customWidth="1"/>
    <col min="51" max="51" width="19.7109375" customWidth="1"/>
    <col min="52" max="52" width="15.85546875" customWidth="1"/>
    <col min="53" max="54" width="19.7109375" customWidth="1"/>
    <col min="55" max="55" width="17" customWidth="1"/>
    <col min="56" max="56" width="19.7109375" customWidth="1"/>
    <col min="57" max="57" width="15.85546875" customWidth="1"/>
    <col min="58" max="58" width="17.140625" customWidth="1"/>
    <col min="59" max="59" width="15.85546875" customWidth="1"/>
    <col min="60" max="61" width="19.7109375" customWidth="1"/>
    <col min="62" max="62" width="14.7109375" customWidth="1"/>
    <col min="63" max="63" width="19.7109375" customWidth="1"/>
    <col min="64" max="64" width="14.7109375" customWidth="1"/>
    <col min="65" max="65" width="19.7109375" customWidth="1"/>
    <col min="66" max="66" width="14.7109375" customWidth="1"/>
    <col min="67" max="71" width="19.7109375" customWidth="1"/>
    <col min="72" max="72" width="18.7109375" customWidth="1"/>
    <col min="73" max="73" width="16" customWidth="1"/>
    <col min="74" max="74" width="18" customWidth="1"/>
    <col min="75" max="75" width="17.5703125" customWidth="1"/>
    <col min="76" max="76" width="17.140625" customWidth="1"/>
    <col min="77" max="77" width="19" customWidth="1"/>
    <col min="78" max="79" width="19.7109375" customWidth="1"/>
    <col min="80" max="80" width="19.42578125" customWidth="1"/>
    <col min="81" max="85" width="19.7109375" customWidth="1"/>
    <col min="86" max="86" width="17.140625" customWidth="1"/>
    <col min="87" max="87" width="19.7109375" customWidth="1"/>
    <col min="89" max="89" width="19.7109375" customWidth="1"/>
    <col min="91" max="92" width="19.7109375" customWidth="1"/>
    <col min="93" max="93" width="17.85546875" bestFit="1" customWidth="1"/>
    <col min="94" max="98" width="19.7109375" customWidth="1"/>
    <col min="99" max="99" width="19" bestFit="1" customWidth="1"/>
    <col min="100" max="101" width="15.85546875" bestFit="1" customWidth="1"/>
    <col min="102" max="102" width="17.7109375" bestFit="1" customWidth="1"/>
    <col min="103" max="119" width="19.7109375" customWidth="1"/>
    <col min="120" max="120" width="19" bestFit="1" customWidth="1"/>
    <col min="121" max="121" width="19.7109375" customWidth="1"/>
    <col min="122" max="126" width="19" bestFit="1" customWidth="1"/>
    <col min="127" max="127" width="19.7109375" customWidth="1"/>
  </cols>
  <sheetData>
    <row r="1" spans="1:127" s="10" customFormat="1" x14ac:dyDescent="0.25">
      <c r="A1" s="4"/>
      <c r="B1" s="4"/>
      <c r="C1" s="4"/>
    </row>
    <row r="2" spans="1:127" s="4" customFormat="1" ht="27.75" customHeight="1" x14ac:dyDescent="0.25">
      <c r="B2" s="5" t="s">
        <v>126</v>
      </c>
      <c r="C2" s="7" t="s">
        <v>91</v>
      </c>
      <c r="D2" s="5">
        <v>121000</v>
      </c>
      <c r="E2" s="5" t="s">
        <v>0</v>
      </c>
      <c r="F2" s="5" t="s">
        <v>3</v>
      </c>
      <c r="G2" s="5" t="s">
        <v>32</v>
      </c>
      <c r="H2" s="5">
        <v>123105</v>
      </c>
      <c r="I2" s="5" t="s">
        <v>33</v>
      </c>
      <c r="J2" s="5">
        <v>123114</v>
      </c>
      <c r="K2" s="5" t="s">
        <v>34</v>
      </c>
      <c r="L2" s="5" t="s">
        <v>5</v>
      </c>
      <c r="M2" s="5" t="s">
        <v>8</v>
      </c>
      <c r="N2" s="5" t="s">
        <v>7</v>
      </c>
      <c r="O2" s="5" t="s">
        <v>6</v>
      </c>
      <c r="P2" s="5" t="s">
        <v>4</v>
      </c>
      <c r="Q2" s="5">
        <v>123206</v>
      </c>
      <c r="R2" s="5">
        <v>123222</v>
      </c>
      <c r="S2" s="5" t="s">
        <v>52</v>
      </c>
      <c r="T2" s="5" t="s">
        <v>36</v>
      </c>
      <c r="U2" s="5" t="s">
        <v>39</v>
      </c>
      <c r="V2" s="5">
        <v>123224</v>
      </c>
      <c r="W2" s="5" t="s">
        <v>37</v>
      </c>
      <c r="X2" s="5" t="s">
        <v>38</v>
      </c>
      <c r="Y2" s="5" t="s">
        <v>1</v>
      </c>
      <c r="Z2" s="5" t="s">
        <v>2</v>
      </c>
      <c r="AA2" s="5" t="s">
        <v>12</v>
      </c>
      <c r="AB2" s="5">
        <v>124103</v>
      </c>
      <c r="AC2" s="5">
        <v>124104</v>
      </c>
      <c r="AD2" s="5">
        <v>124201</v>
      </c>
      <c r="AE2" s="5">
        <v>124202</v>
      </c>
      <c r="AF2" s="5">
        <v>124301</v>
      </c>
      <c r="AG2" s="5">
        <v>124302</v>
      </c>
      <c r="AH2" s="5">
        <v>124303</v>
      </c>
      <c r="AI2" s="5">
        <v>124401</v>
      </c>
      <c r="AJ2" s="5">
        <v>124600</v>
      </c>
      <c r="AK2" s="5" t="s">
        <v>35</v>
      </c>
      <c r="AL2" s="5">
        <v>123303</v>
      </c>
      <c r="AM2" s="5" t="s">
        <v>10</v>
      </c>
      <c r="AN2" s="5" t="s">
        <v>11</v>
      </c>
      <c r="AO2" s="5" t="s">
        <v>9</v>
      </c>
      <c r="AP2" s="5">
        <v>123314</v>
      </c>
      <c r="AQ2" s="5">
        <v>123228</v>
      </c>
      <c r="AR2" s="5">
        <v>131103</v>
      </c>
      <c r="AS2" s="5">
        <v>132201</v>
      </c>
      <c r="AT2" s="5">
        <v>132203</v>
      </c>
      <c r="AU2" s="5" t="s">
        <v>14</v>
      </c>
      <c r="AV2" s="5" t="s">
        <v>15</v>
      </c>
      <c r="AW2" s="5" t="s">
        <v>16</v>
      </c>
      <c r="AX2" s="5">
        <v>132209</v>
      </c>
      <c r="AY2" s="5">
        <v>132211</v>
      </c>
      <c r="AZ2" s="5">
        <v>132213</v>
      </c>
      <c r="BA2" s="5" t="s">
        <v>92</v>
      </c>
      <c r="BB2" s="5" t="s">
        <v>93</v>
      </c>
      <c r="BC2" s="5" t="s">
        <v>17</v>
      </c>
      <c r="BD2" s="5" t="s">
        <v>94</v>
      </c>
      <c r="BE2" s="5" t="s">
        <v>18</v>
      </c>
      <c r="BF2" s="5" t="s">
        <v>19</v>
      </c>
      <c r="BG2" s="5" t="s">
        <v>20</v>
      </c>
      <c r="BH2" s="5" t="s">
        <v>95</v>
      </c>
      <c r="BI2" s="5" t="s">
        <v>21</v>
      </c>
      <c r="BJ2" s="5" t="s">
        <v>22</v>
      </c>
      <c r="BK2" s="5" t="s">
        <v>96</v>
      </c>
      <c r="BL2" s="5" t="s">
        <v>23</v>
      </c>
      <c r="BM2" s="5" t="s">
        <v>97</v>
      </c>
      <c r="BN2" s="5" t="s">
        <v>24</v>
      </c>
      <c r="BO2" s="5" t="s">
        <v>98</v>
      </c>
      <c r="BP2" s="5" t="s">
        <v>99</v>
      </c>
      <c r="BQ2" s="5" t="s">
        <v>100</v>
      </c>
      <c r="BR2" s="5" t="s">
        <v>101</v>
      </c>
      <c r="BS2" s="5" t="s">
        <v>102</v>
      </c>
      <c r="BT2" s="5" t="s">
        <v>25</v>
      </c>
      <c r="BU2" s="5">
        <v>132205</v>
      </c>
      <c r="BV2" s="5">
        <v>132206</v>
      </c>
      <c r="BW2" s="5">
        <v>132207</v>
      </c>
      <c r="BX2" s="5">
        <v>132311</v>
      </c>
      <c r="BY2" s="5" t="s">
        <v>40</v>
      </c>
      <c r="BZ2" s="5">
        <v>131105</v>
      </c>
      <c r="CA2" s="5">
        <v>131106</v>
      </c>
      <c r="CB2" s="5">
        <v>133511</v>
      </c>
      <c r="CC2" s="5" t="s">
        <v>103</v>
      </c>
      <c r="CD2" s="5" t="s">
        <v>104</v>
      </c>
      <c r="CE2" s="5" t="s">
        <v>105</v>
      </c>
      <c r="CF2" s="5" t="s">
        <v>106</v>
      </c>
      <c r="CG2" s="5" t="s">
        <v>13</v>
      </c>
      <c r="CH2" s="5" t="s">
        <v>46</v>
      </c>
      <c r="CI2" s="5">
        <v>133503</v>
      </c>
      <c r="CJ2" s="5" t="s">
        <v>43</v>
      </c>
      <c r="CK2" s="5" t="s">
        <v>41</v>
      </c>
      <c r="CL2" s="5" t="s">
        <v>49</v>
      </c>
      <c r="CM2" s="5" t="s">
        <v>55</v>
      </c>
      <c r="CN2" s="5" t="s">
        <v>56</v>
      </c>
      <c r="CO2" s="5" t="s">
        <v>47</v>
      </c>
      <c r="CP2" s="5" t="s">
        <v>26</v>
      </c>
      <c r="CQ2" s="5" t="s">
        <v>51</v>
      </c>
      <c r="CR2" s="5" t="s">
        <v>59</v>
      </c>
      <c r="CS2" s="5">
        <v>133803</v>
      </c>
      <c r="CT2" s="5" t="s">
        <v>57</v>
      </c>
      <c r="CU2" s="5" t="s">
        <v>42</v>
      </c>
      <c r="CV2" s="5" t="s">
        <v>45</v>
      </c>
      <c r="CW2" s="5" t="s">
        <v>44</v>
      </c>
      <c r="CX2" s="5" t="s">
        <v>58</v>
      </c>
      <c r="CY2" s="5" t="s">
        <v>48</v>
      </c>
      <c r="CZ2" s="5" t="s">
        <v>54</v>
      </c>
      <c r="DA2" s="5">
        <v>1331105</v>
      </c>
      <c r="DB2" s="5" t="s">
        <v>60</v>
      </c>
      <c r="DC2" s="5">
        <v>133701</v>
      </c>
      <c r="DD2" s="5">
        <v>133504</v>
      </c>
      <c r="DE2" s="5">
        <v>133703</v>
      </c>
      <c r="DF2" s="5">
        <v>133422</v>
      </c>
      <c r="DG2" s="5">
        <v>133507</v>
      </c>
      <c r="DH2" s="5">
        <v>133702</v>
      </c>
      <c r="DI2" s="5">
        <v>1331205</v>
      </c>
      <c r="DJ2" s="5" t="s">
        <v>61</v>
      </c>
      <c r="DK2" s="5" t="s">
        <v>50</v>
      </c>
      <c r="DL2" s="5">
        <v>133315</v>
      </c>
      <c r="DM2" s="5" t="s">
        <v>53</v>
      </c>
      <c r="DN2" s="6">
        <v>131110</v>
      </c>
      <c r="DO2" s="6" t="s">
        <v>107</v>
      </c>
      <c r="DP2" s="6" t="s">
        <v>109</v>
      </c>
      <c r="DQ2" s="6" t="s">
        <v>108</v>
      </c>
      <c r="DR2" s="6" t="s">
        <v>110</v>
      </c>
      <c r="DS2" s="6" t="s">
        <v>112</v>
      </c>
      <c r="DT2" s="6" t="s">
        <v>113</v>
      </c>
      <c r="DU2" s="6" t="s">
        <v>114</v>
      </c>
      <c r="DV2" s="6" t="s">
        <v>111</v>
      </c>
      <c r="DW2" s="6">
        <v>1210001</v>
      </c>
    </row>
    <row r="3" spans="1:127" s="4" customFormat="1" ht="15.75" x14ac:dyDescent="0.25">
      <c r="A3" s="5" t="s">
        <v>127</v>
      </c>
      <c r="B3" s="7"/>
      <c r="C3" s="21">
        <f t="shared" ref="C3:AH3" si="0">SUM(C5:C49)</f>
        <v>921445526754.59924</v>
      </c>
      <c r="D3" s="8">
        <f t="shared" si="0"/>
        <v>24767551768.27</v>
      </c>
      <c r="E3" s="8">
        <f t="shared" si="0"/>
        <v>8175000000</v>
      </c>
      <c r="F3" s="8">
        <f t="shared" si="0"/>
        <v>635000000</v>
      </c>
      <c r="G3" s="8">
        <f t="shared" si="0"/>
        <v>0</v>
      </c>
      <c r="H3" s="8">
        <f t="shared" si="0"/>
        <v>25976141286</v>
      </c>
      <c r="I3" s="8">
        <f t="shared" si="0"/>
        <v>735000000</v>
      </c>
      <c r="J3" s="8">
        <f t="shared" si="0"/>
        <v>0</v>
      </c>
      <c r="K3" s="8">
        <f t="shared" si="0"/>
        <v>10736599915</v>
      </c>
      <c r="L3" s="8">
        <f t="shared" si="0"/>
        <v>1450000000</v>
      </c>
      <c r="M3" s="8">
        <f t="shared" si="0"/>
        <v>5250000000</v>
      </c>
      <c r="N3" s="8">
        <f t="shared" si="0"/>
        <v>750000000</v>
      </c>
      <c r="O3" s="8">
        <f t="shared" si="0"/>
        <v>4120000000</v>
      </c>
      <c r="P3" s="8">
        <f t="shared" si="0"/>
        <v>1042553089</v>
      </c>
      <c r="Q3" s="8">
        <f t="shared" si="0"/>
        <v>2550000000</v>
      </c>
      <c r="R3" s="8">
        <f t="shared" si="0"/>
        <v>3429892472.7164292</v>
      </c>
      <c r="S3" s="8">
        <f t="shared" si="0"/>
        <v>0</v>
      </c>
      <c r="T3" s="8">
        <f t="shared" si="0"/>
        <v>0</v>
      </c>
      <c r="U3" s="8">
        <f t="shared" si="0"/>
        <v>1923093756.3005712</v>
      </c>
      <c r="V3" s="8">
        <f t="shared" si="0"/>
        <v>219440450.48875701</v>
      </c>
      <c r="W3" s="8">
        <f t="shared" si="0"/>
        <v>200000000</v>
      </c>
      <c r="X3" s="8">
        <f t="shared" si="0"/>
        <v>962875275</v>
      </c>
      <c r="Y3" s="8">
        <f t="shared" si="0"/>
        <v>3154115613</v>
      </c>
      <c r="Z3" s="8">
        <f t="shared" si="0"/>
        <v>180000000</v>
      </c>
      <c r="AA3" s="8">
        <f t="shared" si="0"/>
        <v>310759132738.40997</v>
      </c>
      <c r="AB3" s="8">
        <f t="shared" si="0"/>
        <v>3133668989</v>
      </c>
      <c r="AC3" s="8">
        <f t="shared" si="0"/>
        <v>3089220146</v>
      </c>
      <c r="AD3" s="8">
        <f t="shared" si="0"/>
        <v>116130273801</v>
      </c>
      <c r="AE3" s="8">
        <f t="shared" si="0"/>
        <v>4330175642</v>
      </c>
      <c r="AF3" s="8">
        <f t="shared" si="0"/>
        <v>1674704387.53</v>
      </c>
      <c r="AG3" s="8">
        <f t="shared" si="0"/>
        <v>1256028290.9300001</v>
      </c>
      <c r="AH3" s="8">
        <f t="shared" si="0"/>
        <v>15909691687.41</v>
      </c>
      <c r="AI3" s="8">
        <f t="shared" ref="AI3:BN3" si="1">SUM(AI5:AI49)</f>
        <v>1070277243.3335</v>
      </c>
      <c r="AJ3" s="8">
        <f t="shared" si="1"/>
        <v>9452005489.7399998</v>
      </c>
      <c r="AK3" s="8">
        <f t="shared" si="1"/>
        <v>31000000</v>
      </c>
      <c r="AL3" s="8">
        <f t="shared" si="1"/>
        <v>17795984852.669998</v>
      </c>
      <c r="AM3" s="8">
        <f t="shared" si="1"/>
        <v>0</v>
      </c>
      <c r="AN3" s="8">
        <f t="shared" si="1"/>
        <v>14745876879</v>
      </c>
      <c r="AO3" s="8">
        <f t="shared" si="1"/>
        <v>251487307417</v>
      </c>
      <c r="AP3" s="8">
        <f t="shared" si="1"/>
        <v>0</v>
      </c>
      <c r="AQ3" s="8">
        <f t="shared" si="1"/>
        <v>4292604018</v>
      </c>
      <c r="AR3" s="8">
        <f t="shared" si="1"/>
        <v>3111000000</v>
      </c>
      <c r="AS3" s="8">
        <f t="shared" si="1"/>
        <v>1050000000</v>
      </c>
      <c r="AT3" s="8">
        <f t="shared" si="1"/>
        <v>90000000</v>
      </c>
      <c r="AU3" s="8">
        <f t="shared" si="1"/>
        <v>4000000</v>
      </c>
      <c r="AV3" s="8">
        <f t="shared" si="1"/>
        <v>6000000</v>
      </c>
      <c r="AW3" s="8">
        <f t="shared" si="1"/>
        <v>55000000</v>
      </c>
      <c r="AX3" s="8">
        <f t="shared" si="1"/>
        <v>30000000</v>
      </c>
      <c r="AY3" s="8">
        <f t="shared" si="1"/>
        <v>0</v>
      </c>
      <c r="AZ3" s="8">
        <f t="shared" si="1"/>
        <v>10000000</v>
      </c>
      <c r="BA3" s="8">
        <f t="shared" si="1"/>
        <v>0</v>
      </c>
      <c r="BB3" s="8">
        <f t="shared" si="1"/>
        <v>250000000</v>
      </c>
      <c r="BC3" s="8">
        <f t="shared" si="1"/>
        <v>50000000</v>
      </c>
      <c r="BD3" s="8">
        <f t="shared" si="1"/>
        <v>0</v>
      </c>
      <c r="BE3" s="8">
        <f t="shared" si="1"/>
        <v>15000000</v>
      </c>
      <c r="BF3" s="8">
        <f t="shared" si="1"/>
        <v>0</v>
      </c>
      <c r="BG3" s="8">
        <f t="shared" si="1"/>
        <v>10000000</v>
      </c>
      <c r="BH3" s="8">
        <f t="shared" si="1"/>
        <v>0</v>
      </c>
      <c r="BI3" s="8">
        <f t="shared" si="1"/>
        <v>0</v>
      </c>
      <c r="BJ3" s="8">
        <f t="shared" si="1"/>
        <v>5000000</v>
      </c>
      <c r="BK3" s="8">
        <f t="shared" si="1"/>
        <v>0</v>
      </c>
      <c r="BL3" s="8">
        <f t="shared" si="1"/>
        <v>7000000</v>
      </c>
      <c r="BM3" s="8">
        <f t="shared" si="1"/>
        <v>0</v>
      </c>
      <c r="BN3" s="8">
        <f t="shared" si="1"/>
        <v>1000000</v>
      </c>
      <c r="BO3" s="8">
        <f t="shared" ref="BO3:CT3" si="2">SUM(BO5:BO49)</f>
        <v>0</v>
      </c>
      <c r="BP3" s="8">
        <f t="shared" si="2"/>
        <v>0</v>
      </c>
      <c r="BQ3" s="8">
        <f t="shared" si="2"/>
        <v>0</v>
      </c>
      <c r="BR3" s="8">
        <f t="shared" si="2"/>
        <v>0</v>
      </c>
      <c r="BS3" s="8">
        <f t="shared" si="2"/>
        <v>0</v>
      </c>
      <c r="BT3" s="8">
        <f t="shared" si="2"/>
        <v>2214999999.96</v>
      </c>
      <c r="BU3" s="8">
        <f t="shared" si="2"/>
        <v>4500000</v>
      </c>
      <c r="BV3" s="8">
        <f t="shared" si="2"/>
        <v>80000000</v>
      </c>
      <c r="BW3" s="8">
        <f t="shared" si="2"/>
        <v>10000000</v>
      </c>
      <c r="BX3" s="8">
        <f t="shared" si="2"/>
        <v>150000000</v>
      </c>
      <c r="BY3" s="8">
        <f t="shared" si="2"/>
        <v>1211207698.1099999</v>
      </c>
      <c r="BZ3" s="8">
        <f t="shared" si="2"/>
        <v>0</v>
      </c>
      <c r="CA3" s="8">
        <f t="shared" si="2"/>
        <v>0</v>
      </c>
      <c r="CB3" s="8">
        <f t="shared" si="2"/>
        <v>5000000</v>
      </c>
      <c r="CC3" s="8">
        <f t="shared" si="2"/>
        <v>0</v>
      </c>
      <c r="CD3" s="8">
        <f t="shared" si="2"/>
        <v>0</v>
      </c>
      <c r="CE3" s="8">
        <f t="shared" si="2"/>
        <v>0</v>
      </c>
      <c r="CF3" s="8">
        <f t="shared" si="2"/>
        <v>0</v>
      </c>
      <c r="CG3" s="8">
        <f t="shared" si="2"/>
        <v>0</v>
      </c>
      <c r="CH3" s="8">
        <f t="shared" si="2"/>
        <v>0</v>
      </c>
      <c r="CI3" s="8">
        <f t="shared" si="2"/>
        <v>0</v>
      </c>
      <c r="CJ3" s="8">
        <f t="shared" si="2"/>
        <v>8964219890.2999992</v>
      </c>
      <c r="CK3" s="8">
        <f t="shared" si="2"/>
        <v>0</v>
      </c>
      <c r="CL3" s="8">
        <f t="shared" si="2"/>
        <v>7000000000</v>
      </c>
      <c r="CM3" s="8">
        <f t="shared" si="2"/>
        <v>0</v>
      </c>
      <c r="CN3" s="8">
        <f t="shared" si="2"/>
        <v>20991821099.029999</v>
      </c>
      <c r="CO3" s="8">
        <f t="shared" si="2"/>
        <v>800000000</v>
      </c>
      <c r="CP3" s="8">
        <f t="shared" si="2"/>
        <v>5765052276.7200003</v>
      </c>
      <c r="CQ3" s="8">
        <f t="shared" si="2"/>
        <v>0</v>
      </c>
      <c r="CR3" s="8">
        <f t="shared" si="2"/>
        <v>0</v>
      </c>
      <c r="CS3" s="8">
        <f t="shared" si="2"/>
        <v>200000000</v>
      </c>
      <c r="CT3" s="8">
        <f t="shared" si="2"/>
        <v>0</v>
      </c>
      <c r="CU3" s="8">
        <f t="shared" ref="CU3:DW3" si="3">SUM(CU5:CU49)</f>
        <v>1300000000</v>
      </c>
      <c r="CV3" s="8">
        <f t="shared" si="3"/>
        <v>75000000</v>
      </c>
      <c r="CW3" s="8">
        <f t="shared" si="3"/>
        <v>50000000</v>
      </c>
      <c r="CX3" s="8">
        <f t="shared" si="3"/>
        <v>450000000</v>
      </c>
      <c r="CY3" s="8">
        <f t="shared" si="3"/>
        <v>0</v>
      </c>
      <c r="CZ3" s="8">
        <f t="shared" si="3"/>
        <v>3278311220.1399999</v>
      </c>
      <c r="DA3" s="8">
        <f t="shared" si="3"/>
        <v>414309831.88999999</v>
      </c>
      <c r="DB3" s="8">
        <f t="shared" si="3"/>
        <v>0</v>
      </c>
      <c r="DC3" s="8">
        <f t="shared" si="3"/>
        <v>54383395</v>
      </c>
      <c r="DD3" s="8">
        <f t="shared" si="3"/>
        <v>50594616</v>
      </c>
      <c r="DE3" s="8">
        <f t="shared" si="3"/>
        <v>0</v>
      </c>
      <c r="DF3" s="8">
        <f t="shared" si="3"/>
        <v>0</v>
      </c>
      <c r="DG3" s="8">
        <f t="shared" si="3"/>
        <v>203781398</v>
      </c>
      <c r="DH3" s="8">
        <f t="shared" si="3"/>
        <v>238590749</v>
      </c>
      <c r="DI3" s="8">
        <f t="shared" si="3"/>
        <v>50000000</v>
      </c>
      <c r="DJ3" s="8">
        <f t="shared" si="3"/>
        <v>0</v>
      </c>
      <c r="DK3" s="8">
        <f t="shared" si="3"/>
        <v>50000000</v>
      </c>
      <c r="DL3" s="8">
        <f t="shared" si="3"/>
        <v>0</v>
      </c>
      <c r="DM3" s="8">
        <f t="shared" si="3"/>
        <v>0</v>
      </c>
      <c r="DN3" s="8">
        <f t="shared" si="3"/>
        <v>0</v>
      </c>
      <c r="DO3" s="8">
        <f t="shared" si="3"/>
        <v>0</v>
      </c>
      <c r="DP3" s="8">
        <f t="shared" si="3"/>
        <v>1635000000</v>
      </c>
      <c r="DQ3" s="8">
        <f t="shared" si="3"/>
        <v>0</v>
      </c>
      <c r="DR3" s="8">
        <f t="shared" si="3"/>
        <v>1090000000</v>
      </c>
      <c r="DS3" s="8">
        <f t="shared" si="3"/>
        <v>2399200000</v>
      </c>
      <c r="DT3" s="8">
        <f t="shared" si="3"/>
        <v>1369000000</v>
      </c>
      <c r="DU3" s="8">
        <f t="shared" si="3"/>
        <v>3833200000</v>
      </c>
      <c r="DV3" s="8">
        <f t="shared" si="3"/>
        <v>1398139372.6500001</v>
      </c>
      <c r="DW3" s="8">
        <f t="shared" si="3"/>
        <v>0</v>
      </c>
    </row>
    <row r="4" spans="1:127" s="4" customFormat="1" ht="15" customHeight="1" x14ac:dyDescent="0.25">
      <c r="A4" s="7"/>
      <c r="B4" s="7"/>
      <c r="C4" s="7"/>
      <c r="D4" s="7" t="s">
        <v>128</v>
      </c>
      <c r="E4" s="7" t="s">
        <v>129</v>
      </c>
      <c r="F4" s="7" t="s">
        <v>130</v>
      </c>
      <c r="G4" s="7" t="s">
        <v>131</v>
      </c>
      <c r="H4" s="7" t="s">
        <v>132</v>
      </c>
      <c r="I4" s="7" t="s">
        <v>133</v>
      </c>
      <c r="J4" s="7" t="s">
        <v>134</v>
      </c>
      <c r="K4" s="7" t="s">
        <v>135</v>
      </c>
      <c r="L4" s="7" t="s">
        <v>136</v>
      </c>
      <c r="M4" s="7" t="s">
        <v>137</v>
      </c>
      <c r="N4" s="7" t="s">
        <v>138</v>
      </c>
      <c r="O4" s="7" t="s">
        <v>139</v>
      </c>
      <c r="P4" s="7" t="s">
        <v>140</v>
      </c>
      <c r="Q4" s="7" t="s">
        <v>141</v>
      </c>
      <c r="R4" s="7" t="s">
        <v>142</v>
      </c>
      <c r="S4" s="7" t="s">
        <v>143</v>
      </c>
      <c r="T4" s="7" t="s">
        <v>144</v>
      </c>
      <c r="U4" s="7" t="s">
        <v>145</v>
      </c>
      <c r="V4" s="7" t="s">
        <v>146</v>
      </c>
      <c r="W4" s="7" t="s">
        <v>147</v>
      </c>
      <c r="X4" s="7" t="s">
        <v>148</v>
      </c>
      <c r="Y4" s="7" t="s">
        <v>149</v>
      </c>
      <c r="Z4" s="7" t="s">
        <v>150</v>
      </c>
      <c r="AA4" s="7" t="s">
        <v>151</v>
      </c>
      <c r="AB4" s="7" t="s">
        <v>152</v>
      </c>
      <c r="AC4" s="7" t="s">
        <v>153</v>
      </c>
      <c r="AD4" s="7" t="s">
        <v>154</v>
      </c>
      <c r="AE4" s="7" t="s">
        <v>155</v>
      </c>
      <c r="AF4" s="7" t="s">
        <v>156</v>
      </c>
      <c r="AG4" s="7" t="s">
        <v>157</v>
      </c>
      <c r="AH4" s="7" t="s">
        <v>158</v>
      </c>
      <c r="AI4" s="7" t="s">
        <v>159</v>
      </c>
      <c r="AJ4" s="7" t="s">
        <v>160</v>
      </c>
      <c r="AK4" s="7" t="s">
        <v>161</v>
      </c>
      <c r="AL4" s="7" t="s">
        <v>162</v>
      </c>
      <c r="AM4" s="7" t="s">
        <v>163</v>
      </c>
      <c r="AN4" s="7" t="s">
        <v>164</v>
      </c>
      <c r="AO4" s="7" t="s">
        <v>165</v>
      </c>
      <c r="AP4" s="7" t="s">
        <v>166</v>
      </c>
      <c r="AQ4" s="7" t="s">
        <v>167</v>
      </c>
      <c r="AR4" s="7" t="s">
        <v>168</v>
      </c>
      <c r="AS4" s="7" t="s">
        <v>169</v>
      </c>
      <c r="AT4" s="7" t="s">
        <v>170</v>
      </c>
      <c r="AU4" s="7" t="s">
        <v>171</v>
      </c>
      <c r="AV4" s="7" t="s">
        <v>172</v>
      </c>
      <c r="AW4" s="7" t="s">
        <v>173</v>
      </c>
      <c r="AX4" s="7" t="s">
        <v>174</v>
      </c>
      <c r="AY4" s="7" t="s">
        <v>175</v>
      </c>
      <c r="AZ4" s="7" t="s">
        <v>176</v>
      </c>
      <c r="BA4" s="7" t="s">
        <v>177</v>
      </c>
      <c r="BB4" s="7" t="s">
        <v>178</v>
      </c>
      <c r="BC4" s="7" t="s">
        <v>179</v>
      </c>
      <c r="BD4" s="7" t="s">
        <v>180</v>
      </c>
      <c r="BE4" s="7" t="s">
        <v>181</v>
      </c>
      <c r="BF4" s="7" t="s">
        <v>182</v>
      </c>
      <c r="BG4" s="7" t="s">
        <v>183</v>
      </c>
      <c r="BH4" s="7" t="s">
        <v>184</v>
      </c>
      <c r="BI4" s="7" t="s">
        <v>185</v>
      </c>
      <c r="BJ4" s="7" t="s">
        <v>186</v>
      </c>
      <c r="BK4" s="7" t="s">
        <v>187</v>
      </c>
      <c r="BL4" s="7" t="s">
        <v>188</v>
      </c>
      <c r="BM4" s="7" t="s">
        <v>189</v>
      </c>
      <c r="BN4" s="7" t="s">
        <v>190</v>
      </c>
      <c r="BO4" s="7" t="s">
        <v>191</v>
      </c>
      <c r="BP4" s="7" t="s">
        <v>192</v>
      </c>
      <c r="BQ4" s="7" t="s">
        <v>193</v>
      </c>
      <c r="BR4" s="7" t="s">
        <v>194</v>
      </c>
      <c r="BS4" s="7" t="s">
        <v>195</v>
      </c>
      <c r="BT4" s="7" t="s">
        <v>196</v>
      </c>
      <c r="BU4" s="7" t="s">
        <v>197</v>
      </c>
      <c r="BV4" s="7" t="s">
        <v>198</v>
      </c>
      <c r="BW4" s="7" t="s">
        <v>199</v>
      </c>
      <c r="BX4" s="7" t="s">
        <v>200</v>
      </c>
      <c r="BY4" s="7" t="s">
        <v>201</v>
      </c>
      <c r="BZ4" s="7" t="s">
        <v>202</v>
      </c>
      <c r="CA4" s="7" t="s">
        <v>203</v>
      </c>
      <c r="CB4" s="7" t="s">
        <v>204</v>
      </c>
      <c r="CC4" s="7" t="s">
        <v>205</v>
      </c>
      <c r="CD4" s="7" t="s">
        <v>206</v>
      </c>
      <c r="CE4" s="7" t="s">
        <v>207</v>
      </c>
      <c r="CF4" s="7" t="s">
        <v>208</v>
      </c>
      <c r="CG4" s="7" t="s">
        <v>209</v>
      </c>
      <c r="CH4" s="7" t="s">
        <v>210</v>
      </c>
      <c r="CI4" s="7" t="s">
        <v>211</v>
      </c>
      <c r="CJ4" s="7" t="s">
        <v>212</v>
      </c>
      <c r="CK4" s="7" t="s">
        <v>213</v>
      </c>
      <c r="CL4" s="7" t="s">
        <v>214</v>
      </c>
      <c r="CM4" s="7" t="s">
        <v>215</v>
      </c>
      <c r="CN4" s="7" t="s">
        <v>216</v>
      </c>
      <c r="CO4" s="7" t="s">
        <v>217</v>
      </c>
      <c r="CP4" s="7" t="s">
        <v>218</v>
      </c>
      <c r="CQ4" s="7" t="s">
        <v>219</v>
      </c>
      <c r="CR4" s="7" t="s">
        <v>220</v>
      </c>
      <c r="CS4" s="7" t="s">
        <v>221</v>
      </c>
      <c r="CT4" s="7" t="s">
        <v>222</v>
      </c>
      <c r="CU4" s="7" t="s">
        <v>223</v>
      </c>
      <c r="CV4" s="7" t="s">
        <v>224</v>
      </c>
      <c r="CW4" s="7" t="s">
        <v>225</v>
      </c>
      <c r="CX4" s="7" t="s">
        <v>226</v>
      </c>
      <c r="CY4" s="7" t="s">
        <v>227</v>
      </c>
      <c r="CZ4" s="7" t="s">
        <v>228</v>
      </c>
      <c r="DA4" s="7" t="e">
        <v>#N/A</v>
      </c>
      <c r="DB4" s="7" t="s">
        <v>229</v>
      </c>
      <c r="DC4" s="7" t="s">
        <v>230</v>
      </c>
      <c r="DD4" s="7" t="s">
        <v>231</v>
      </c>
      <c r="DE4" s="7" t="s">
        <v>232</v>
      </c>
      <c r="DF4" s="7" t="s">
        <v>233</v>
      </c>
      <c r="DG4" s="7" t="s">
        <v>234</v>
      </c>
      <c r="DH4" s="7" t="s">
        <v>235</v>
      </c>
      <c r="DI4" s="7" t="s">
        <v>236</v>
      </c>
      <c r="DJ4" s="7" t="s">
        <v>237</v>
      </c>
      <c r="DK4" s="7" t="s">
        <v>238</v>
      </c>
      <c r="DL4" s="7" t="s">
        <v>239</v>
      </c>
      <c r="DM4" s="7" t="s">
        <v>240</v>
      </c>
      <c r="DN4" s="7" t="s">
        <v>241</v>
      </c>
      <c r="DO4" s="7" t="s">
        <v>242</v>
      </c>
      <c r="DP4" s="7" t="s">
        <v>243</v>
      </c>
      <c r="DQ4" s="7" t="s">
        <v>244</v>
      </c>
      <c r="DR4" s="7" t="s">
        <v>245</v>
      </c>
      <c r="DS4" s="7" t="s">
        <v>246</v>
      </c>
      <c r="DT4" s="7" t="s">
        <v>247</v>
      </c>
      <c r="DU4" s="7" t="s">
        <v>248</v>
      </c>
      <c r="DV4" s="7" t="s">
        <v>249</v>
      </c>
      <c r="DW4" s="7" t="s">
        <v>250</v>
      </c>
    </row>
    <row r="5" spans="1:127" s="15" customFormat="1" ht="19.149999999999999" customHeight="1" x14ac:dyDescent="0.25">
      <c r="A5" s="16" t="s">
        <v>81</v>
      </c>
      <c r="B5" s="16"/>
      <c r="C5" s="14">
        <f>SUM(D5:DW5)</f>
        <v>1800000000</v>
      </c>
      <c r="D5" s="14">
        <f>589000000</f>
        <v>589000000</v>
      </c>
      <c r="E5" s="14">
        <v>500000000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>
        <v>500000000</v>
      </c>
      <c r="AI5" s="14"/>
      <c r="AJ5" s="14"/>
      <c r="AK5" s="14"/>
      <c r="AL5" s="14"/>
      <c r="AM5" s="14"/>
      <c r="AN5" s="14"/>
      <c r="AO5" s="14"/>
      <c r="AP5" s="14"/>
      <c r="AQ5" s="14"/>
      <c r="AR5" s="14">
        <v>211000000</v>
      </c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</row>
    <row r="6" spans="1:127" s="15" customFormat="1" ht="19.149999999999999" customHeight="1" x14ac:dyDescent="0.25">
      <c r="A6" s="16" t="s">
        <v>115</v>
      </c>
      <c r="B6" s="16"/>
      <c r="C6" s="14">
        <f t="shared" ref="C6:C35" si="4">SUM(D6:DW6)</f>
        <v>10607854428</v>
      </c>
      <c r="D6" s="14">
        <v>200000000</v>
      </c>
      <c r="E6" s="14"/>
      <c r="F6" s="14"/>
      <c r="G6" s="14"/>
      <c r="H6" s="14"/>
      <c r="I6" s="14"/>
      <c r="J6" s="14"/>
      <c r="K6" s="14">
        <v>6242724588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>
        <v>600000000</v>
      </c>
      <c r="AI6" s="14"/>
      <c r="AJ6" s="14">
        <f>4365129840-900000000-10000000-500000000</f>
        <v>2955129840</v>
      </c>
      <c r="AK6" s="14"/>
      <c r="AL6" s="14"/>
      <c r="AM6" s="14"/>
      <c r="AN6" s="14"/>
      <c r="AO6" s="14"/>
      <c r="AP6" s="14"/>
      <c r="AQ6" s="14"/>
      <c r="AR6" s="14">
        <v>600000000</v>
      </c>
      <c r="AS6" s="14"/>
      <c r="AT6" s="14"/>
      <c r="AU6" s="14"/>
      <c r="AV6" s="14"/>
      <c r="AW6" s="14"/>
      <c r="AX6" s="14"/>
      <c r="AY6" s="14"/>
      <c r="AZ6" s="14">
        <v>10000000</v>
      </c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</row>
    <row r="7" spans="1:127" s="15" customFormat="1" ht="19.149999999999999" customHeight="1" x14ac:dyDescent="0.25">
      <c r="A7" s="16" t="s">
        <v>116</v>
      </c>
      <c r="B7" s="16"/>
      <c r="C7" s="14">
        <f t="shared" si="4"/>
        <v>12307422172</v>
      </c>
      <c r="D7" s="14">
        <v>719137543.25999999</v>
      </c>
      <c r="E7" s="14"/>
      <c r="F7" s="14"/>
      <c r="G7" s="14"/>
      <c r="H7" s="14"/>
      <c r="I7" s="14"/>
      <c r="J7" s="14"/>
      <c r="K7" s="14">
        <v>4491408979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>
        <v>600000000</v>
      </c>
      <c r="AI7" s="14"/>
      <c r="AJ7" s="14">
        <f>7816013193-900000000-419137543.26</f>
        <v>6496875649.7399998</v>
      </c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</row>
    <row r="8" spans="1:127" s="19" customFormat="1" ht="19.149999999999999" customHeight="1" x14ac:dyDescent="0.25">
      <c r="A8" s="17" t="s">
        <v>117</v>
      </c>
      <c r="B8" s="17"/>
      <c r="C8" s="18">
        <f t="shared" si="4"/>
        <v>146431059.60000002</v>
      </c>
      <c r="D8" s="18">
        <f>28073724+4500000+21724615.2+2282014+87384358.4</f>
        <v>143964711.60000002</v>
      </c>
      <c r="E8" s="18"/>
      <c r="F8" s="18"/>
      <c r="G8" s="18"/>
      <c r="H8" s="18"/>
      <c r="I8" s="18"/>
      <c r="J8" s="18"/>
      <c r="K8" s="18">
        <v>2466348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</row>
    <row r="9" spans="1:127" s="19" customFormat="1" ht="19.149999999999999" customHeight="1" x14ac:dyDescent="0.25">
      <c r="A9" s="17" t="s">
        <v>120</v>
      </c>
      <c r="B9" s="17"/>
      <c r="C9" s="18">
        <f t="shared" si="4"/>
        <v>410000000</v>
      </c>
      <c r="D9" s="18">
        <v>410000000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</row>
    <row r="10" spans="1:127" s="19" customFormat="1" ht="19.149999999999999" customHeight="1" x14ac:dyDescent="0.25">
      <c r="A10" s="17" t="s">
        <v>118</v>
      </c>
      <c r="B10" s="17"/>
      <c r="C10" s="18">
        <f t="shared" si="4"/>
        <v>2000000000</v>
      </c>
      <c r="D10" s="18">
        <v>600000000</v>
      </c>
      <c r="E10" s="18">
        <v>500000000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>
        <v>300000000</v>
      </c>
      <c r="AI10" s="18"/>
      <c r="AJ10" s="18"/>
      <c r="AK10" s="18"/>
      <c r="AL10" s="18"/>
      <c r="AM10" s="18"/>
      <c r="AN10" s="18"/>
      <c r="AO10" s="18"/>
      <c r="AP10" s="18"/>
      <c r="AQ10" s="18"/>
      <c r="AR10" s="18">
        <v>200000000</v>
      </c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>
        <v>400000000</v>
      </c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</row>
    <row r="11" spans="1:127" s="19" customFormat="1" ht="19.149999999999999" customHeight="1" x14ac:dyDescent="0.25">
      <c r="A11" s="17" t="s">
        <v>119</v>
      </c>
      <c r="B11" s="17"/>
      <c r="C11" s="18">
        <f t="shared" si="4"/>
        <v>4683139372.6499996</v>
      </c>
      <c r="D11" s="18">
        <v>400000000</v>
      </c>
      <c r="E11" s="18">
        <v>400000000</v>
      </c>
      <c r="F11" s="18">
        <v>635000000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>
        <v>300000000</v>
      </c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>
        <v>200000000</v>
      </c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>
        <v>1300000000</v>
      </c>
      <c r="CV11" s="18"/>
      <c r="CW11" s="18">
        <v>50000000</v>
      </c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>
        <v>1398139372.6500001</v>
      </c>
      <c r="DW11" s="18"/>
    </row>
    <row r="12" spans="1:127" s="15" customFormat="1" ht="19.149999999999999" customHeight="1" x14ac:dyDescent="0.25">
      <c r="A12" s="16" t="s">
        <v>121</v>
      </c>
      <c r="B12" s="16"/>
      <c r="C12" s="14">
        <f t="shared" si="4"/>
        <v>120000000</v>
      </c>
      <c r="D12" s="14">
        <v>120000000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</row>
    <row r="13" spans="1:127" s="15" customFormat="1" ht="19.149999999999999" customHeight="1" x14ac:dyDescent="0.25">
      <c r="A13" s="16" t="s">
        <v>82</v>
      </c>
      <c r="B13" s="16"/>
      <c r="C13" s="14">
        <f t="shared" si="4"/>
        <v>90000000</v>
      </c>
      <c r="D13" s="14"/>
      <c r="E13" s="14">
        <v>90000000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</row>
    <row r="14" spans="1:127" s="20" customFormat="1" ht="19.149999999999999" customHeight="1" x14ac:dyDescent="0.25">
      <c r="A14" s="22" t="s">
        <v>70</v>
      </c>
      <c r="B14" s="22"/>
      <c r="C14" s="18">
        <f t="shared" si="4"/>
        <v>17315000000</v>
      </c>
      <c r="D14" s="23">
        <v>1300000000</v>
      </c>
      <c r="E14" s="23">
        <v>750000000</v>
      </c>
      <c r="F14" s="23"/>
      <c r="G14" s="23"/>
      <c r="H14" s="23"/>
      <c r="I14" s="23"/>
      <c r="J14" s="23"/>
      <c r="K14" s="23"/>
      <c r="L14" s="23"/>
      <c r="M14" s="23">
        <v>5250000000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>
        <v>1000000000</v>
      </c>
      <c r="AI14" s="23"/>
      <c r="AJ14" s="23"/>
      <c r="AK14" s="23"/>
      <c r="AL14" s="23"/>
      <c r="AM14" s="23"/>
      <c r="AN14" s="23"/>
      <c r="AO14" s="23"/>
      <c r="AP14" s="23"/>
      <c r="AQ14" s="23"/>
      <c r="AR14" s="23">
        <v>500000000</v>
      </c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>
        <v>787573684</v>
      </c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18">
        <v>727426316</v>
      </c>
      <c r="CK14" s="23"/>
      <c r="CL14" s="23">
        <v>7000000000</v>
      </c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</row>
    <row r="15" spans="1:127" s="15" customFormat="1" ht="19.149999999999999" customHeight="1" x14ac:dyDescent="0.25">
      <c r="A15" s="16" t="s">
        <v>68</v>
      </c>
      <c r="B15" s="16"/>
      <c r="C15" s="14">
        <f t="shared" si="4"/>
        <v>209300000</v>
      </c>
      <c r="D15" s="14">
        <v>209300000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</row>
    <row r="16" spans="1:127" s="15" customFormat="1" ht="19.149999999999999" customHeight="1" x14ac:dyDescent="0.25">
      <c r="A16" s="16" t="s">
        <v>77</v>
      </c>
      <c r="B16" s="16"/>
      <c r="C16" s="14">
        <f t="shared" si="4"/>
        <v>5000000000</v>
      </c>
      <c r="D16" s="14"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2000000000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>
        <v>3000000000</v>
      </c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</row>
    <row r="17" spans="1:127" s="15" customFormat="1" ht="19.149999999999999" customHeight="1" x14ac:dyDescent="0.25">
      <c r="A17" s="16" t="s">
        <v>78</v>
      </c>
      <c r="B17" s="16"/>
      <c r="C17" s="14">
        <f t="shared" si="4"/>
        <v>750000000</v>
      </c>
      <c r="D17" s="14">
        <v>650000000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>
        <v>100000000</v>
      </c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</row>
    <row r="18" spans="1:127" s="15" customFormat="1" ht="19.149999999999999" customHeight="1" x14ac:dyDescent="0.25">
      <c r="A18" s="16" t="s">
        <v>66</v>
      </c>
      <c r="B18" s="16"/>
      <c r="C18" s="14">
        <f t="shared" si="4"/>
        <v>400000000</v>
      </c>
      <c r="D18" s="14"/>
      <c r="E18" s="14">
        <v>400000000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</row>
    <row r="19" spans="1:127" s="15" customFormat="1" ht="19.149999999999999" customHeight="1" x14ac:dyDescent="0.25">
      <c r="A19" s="16" t="s">
        <v>67</v>
      </c>
      <c r="B19" s="16"/>
      <c r="C19" s="14">
        <f t="shared" si="4"/>
        <v>320000000</v>
      </c>
      <c r="D19" s="14"/>
      <c r="E19" s="14">
        <v>320000000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</row>
    <row r="20" spans="1:127" s="15" customFormat="1" ht="19.149999999999999" customHeight="1" x14ac:dyDescent="0.25">
      <c r="A20" s="16" t="s">
        <v>30</v>
      </c>
      <c r="B20" s="16"/>
      <c r="C20" s="14">
        <f t="shared" si="4"/>
        <v>3416000000</v>
      </c>
      <c r="D20" s="18">
        <v>700000000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f>4635000000-2000000000-515000000</f>
        <v>2120000000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>
        <v>31000000</v>
      </c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>
        <v>15000000</v>
      </c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8">
        <v>100000000</v>
      </c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>
        <v>450000000</v>
      </c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</row>
    <row r="21" spans="1:127" s="15" customFormat="1" ht="19.149999999999999" customHeight="1" x14ac:dyDescent="0.25">
      <c r="A21" s="16" t="s">
        <v>76</v>
      </c>
      <c r="B21" s="16"/>
      <c r="C21" s="14">
        <f t="shared" si="4"/>
        <v>300000000</v>
      </c>
      <c r="D21" s="14">
        <v>300000000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</row>
    <row r="22" spans="1:127" s="15" customFormat="1" ht="19.149999999999999" customHeight="1" x14ac:dyDescent="0.25">
      <c r="A22" s="16" t="s">
        <v>90</v>
      </c>
      <c r="B22" s="16"/>
      <c r="C22" s="14">
        <f t="shared" si="4"/>
        <v>2051000000</v>
      </c>
      <c r="D22" s="14">
        <v>600000000</v>
      </c>
      <c r="E22" s="14"/>
      <c r="F22" s="14"/>
      <c r="G22" s="14">
        <v>0</v>
      </c>
      <c r="H22" s="14"/>
      <c r="I22" s="14"/>
      <c r="J22" s="14"/>
      <c r="K22" s="14"/>
      <c r="L22" s="14">
        <v>1450000000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>
        <v>1000000</v>
      </c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</row>
    <row r="23" spans="1:127" s="15" customFormat="1" ht="19.149999999999999" customHeight="1" x14ac:dyDescent="0.25">
      <c r="A23" s="16" t="s">
        <v>86</v>
      </c>
      <c r="B23" s="16"/>
      <c r="C23" s="14">
        <f t="shared" si="4"/>
        <v>2300000000</v>
      </c>
      <c r="D23" s="14">
        <v>300000000</v>
      </c>
      <c r="E23" s="14">
        <v>500000000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>
        <v>1000000000</v>
      </c>
      <c r="AI23" s="14"/>
      <c r="AJ23" s="14"/>
      <c r="AK23" s="14"/>
      <c r="AL23" s="14"/>
      <c r="AM23" s="14"/>
      <c r="AN23" s="14"/>
      <c r="AO23" s="14"/>
      <c r="AP23" s="14"/>
      <c r="AQ23" s="14"/>
      <c r="AR23" s="14">
        <v>500000000</v>
      </c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</row>
    <row r="24" spans="1:127" s="15" customFormat="1" ht="19.149999999999999" customHeight="1" x14ac:dyDescent="0.25">
      <c r="A24" s="16" t="s">
        <v>89</v>
      </c>
      <c r="B24" s="16"/>
      <c r="C24" s="18">
        <f t="shared" si="4"/>
        <v>1050000000</v>
      </c>
      <c r="D24" s="14">
        <v>850000000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8">
        <v>200000000</v>
      </c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</row>
    <row r="25" spans="1:127" s="19" customFormat="1" ht="19.149999999999999" customHeight="1" x14ac:dyDescent="0.25">
      <c r="A25" s="17" t="s">
        <v>62</v>
      </c>
      <c r="B25" s="17"/>
      <c r="C25" s="18">
        <f t="shared" si="4"/>
        <v>349613945970.2334</v>
      </c>
      <c r="D25" s="18">
        <v>3696670313.4099998</v>
      </c>
      <c r="E25" s="18">
        <v>1620000000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>
        <v>180000000</v>
      </c>
      <c r="AA25" s="18">
        <v>310759132738.40997</v>
      </c>
      <c r="AB25" s="18">
        <v>3133668989</v>
      </c>
      <c r="AC25" s="18">
        <v>3089220146</v>
      </c>
      <c r="AD25" s="18"/>
      <c r="AE25" s="18"/>
      <c r="AF25" s="18"/>
      <c r="AG25" s="18"/>
      <c r="AH25" s="18">
        <v>1898991687.4100001</v>
      </c>
      <c r="AI25" s="18">
        <v>1070277243.3335</v>
      </c>
      <c r="AJ25" s="18"/>
      <c r="AK25" s="18"/>
      <c r="AL25" s="18">
        <v>17795984852.669998</v>
      </c>
      <c r="AM25" s="18"/>
      <c r="AN25" s="18"/>
      <c r="AO25" s="18"/>
      <c r="AP25" s="18"/>
      <c r="AQ25" s="18"/>
      <c r="AR25" s="18"/>
      <c r="AS25" s="18">
        <v>1050000000</v>
      </c>
      <c r="AT25" s="18">
        <v>90000000</v>
      </c>
      <c r="AU25" s="18"/>
      <c r="AV25" s="18"/>
      <c r="AW25" s="18"/>
      <c r="AX25" s="18">
        <v>30000000</v>
      </c>
      <c r="AY25" s="18"/>
      <c r="AZ25" s="18"/>
      <c r="BA25" s="18"/>
      <c r="BB25" s="18">
        <v>250000000</v>
      </c>
      <c r="BC25" s="18">
        <v>50000000</v>
      </c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>
        <f>2000000000+2900000000</f>
        <v>4900000000</v>
      </c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</row>
    <row r="26" spans="1:127" s="15" customFormat="1" ht="19.149999999999999" customHeight="1" x14ac:dyDescent="0.25">
      <c r="A26" s="16" t="s">
        <v>122</v>
      </c>
      <c r="B26" s="16"/>
      <c r="C26" s="14">
        <f t="shared" si="4"/>
        <v>200000000</v>
      </c>
      <c r="D26" s="14">
        <v>100000000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>
        <v>100000000</v>
      </c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</row>
    <row r="27" spans="1:127" s="15" customFormat="1" ht="19.149999999999999" customHeight="1" x14ac:dyDescent="0.25">
      <c r="A27" s="16" t="s">
        <v>75</v>
      </c>
      <c r="B27" s="16"/>
      <c r="C27" s="14">
        <f t="shared" si="4"/>
        <v>700000000</v>
      </c>
      <c r="D27" s="14"/>
      <c r="E27" s="14">
        <v>700000000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</row>
    <row r="28" spans="1:127" s="15" customFormat="1" ht="19.149999999999999" customHeight="1" x14ac:dyDescent="0.25">
      <c r="A28" s="16" t="s">
        <v>69</v>
      </c>
      <c r="B28" s="16"/>
      <c r="C28" s="18">
        <f t="shared" si="4"/>
        <v>3204200000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>
        <v>5000000</v>
      </c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>
        <v>800000000</v>
      </c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8">
        <f>2259200000+140000000</f>
        <v>2399200000</v>
      </c>
      <c r="DT28" s="14"/>
      <c r="DU28" s="14"/>
      <c r="DV28" s="14"/>
      <c r="DW28" s="14"/>
    </row>
    <row r="29" spans="1:127" s="15" customFormat="1" ht="19.149999999999999" customHeight="1" x14ac:dyDescent="0.25">
      <c r="A29" s="16" t="s">
        <v>71</v>
      </c>
      <c r="B29" s="16"/>
      <c r="C29" s="14">
        <f t="shared" si="4"/>
        <v>850000000</v>
      </c>
      <c r="D29" s="14">
        <v>850000000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</row>
    <row r="30" spans="1:127" s="19" customFormat="1" ht="19.149999999999999" customHeight="1" x14ac:dyDescent="0.25">
      <c r="A30" s="17" t="s">
        <v>31</v>
      </c>
      <c r="B30" s="17"/>
      <c r="C30" s="18">
        <f t="shared" si="4"/>
        <v>7769440450.4887571</v>
      </c>
      <c r="D30" s="18">
        <v>3074573684.04</v>
      </c>
      <c r="E30" s="18">
        <v>500000000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>
        <v>2550000000</v>
      </c>
      <c r="R30" s="18"/>
      <c r="S30" s="18"/>
      <c r="T30" s="18"/>
      <c r="U30" s="18"/>
      <c r="V30" s="18">
        <v>219440450.48875701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>
        <v>1425426315.96</v>
      </c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</row>
    <row r="31" spans="1:127" s="15" customFormat="1" ht="19.149999999999999" customHeight="1" x14ac:dyDescent="0.25">
      <c r="A31" s="16" t="s">
        <v>65</v>
      </c>
      <c r="B31" s="16"/>
      <c r="C31" s="14">
        <f t="shared" si="4"/>
        <v>650000000</v>
      </c>
      <c r="D31" s="14">
        <v>450000000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>
        <v>200000000</v>
      </c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</row>
    <row r="32" spans="1:127" s="15" customFormat="1" ht="19.149999999999999" customHeight="1" x14ac:dyDescent="0.25">
      <c r="A32" s="24" t="s">
        <v>79</v>
      </c>
      <c r="B32" s="16"/>
      <c r="C32" s="18">
        <f t="shared" si="4"/>
        <v>2687241450.23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v>1256028290.9300001</v>
      </c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>
        <v>4000000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>
        <v>1427213159.3</v>
      </c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</row>
    <row r="33" spans="1:127" s="15" customFormat="1" ht="19.149999999999999" customHeight="1" x14ac:dyDescent="0.25">
      <c r="A33" s="24" t="s">
        <v>80</v>
      </c>
      <c r="B33" s="16"/>
      <c r="C33" s="14">
        <f t="shared" si="4"/>
        <v>810000000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v>750000000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>
        <v>10000000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>
        <v>50000000</v>
      </c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</row>
    <row r="34" spans="1:127" s="15" customFormat="1" ht="19.149999999999999" customHeight="1" x14ac:dyDescent="0.25">
      <c r="A34" s="24" t="s">
        <v>88</v>
      </c>
      <c r="B34" s="16"/>
      <c r="C34" s="14">
        <f t="shared" si="4"/>
        <v>1680704387.53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>
        <v>1674704387.53</v>
      </c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>
        <v>6000000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</row>
    <row r="35" spans="1:127" s="15" customFormat="1" ht="19.149999999999999" customHeight="1" x14ac:dyDescent="0.25">
      <c r="A35" s="24" t="s">
        <v>85</v>
      </c>
      <c r="B35" s="16"/>
      <c r="C35" s="14">
        <f t="shared" si="4"/>
        <v>5830428364</v>
      </c>
      <c r="D35" s="14">
        <v>400000000</v>
      </c>
      <c r="E35" s="14">
        <v>300000000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>
        <v>1042553089</v>
      </c>
      <c r="Q35" s="14"/>
      <c r="R35" s="14"/>
      <c r="S35" s="14"/>
      <c r="T35" s="14"/>
      <c r="U35" s="14"/>
      <c r="V35" s="14"/>
      <c r="W35" s="14"/>
      <c r="X35" s="14">
        <v>962875275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>
        <v>300000000</v>
      </c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>
        <v>100000000</v>
      </c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>
        <v>1635000000</v>
      </c>
      <c r="DQ35" s="14">
        <v>0</v>
      </c>
      <c r="DR35" s="14">
        <v>1090000000</v>
      </c>
      <c r="DS35" s="14"/>
      <c r="DT35" s="14"/>
      <c r="DU35" s="14"/>
      <c r="DV35" s="14"/>
      <c r="DW35" s="14"/>
    </row>
    <row r="36" spans="1:127" s="15" customFormat="1" ht="19.149999999999999" customHeight="1" x14ac:dyDescent="0.25">
      <c r="A36" s="16" t="s">
        <v>28</v>
      </c>
      <c r="B36" s="16"/>
      <c r="C36" s="14">
        <f t="shared" ref="C36:C48" si="5">SUM(D36:DW36)</f>
        <v>3833200000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>
        <v>0</v>
      </c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>
        <v>3833200000</v>
      </c>
      <c r="DV36" s="14"/>
      <c r="DW36" s="14"/>
    </row>
    <row r="37" spans="1:127" s="15" customFormat="1" ht="19.149999999999999" customHeight="1" x14ac:dyDescent="0.25">
      <c r="A37" s="16" t="s">
        <v>73</v>
      </c>
      <c r="B37" s="24"/>
      <c r="C37" s="14">
        <f t="shared" si="5"/>
        <v>550000000</v>
      </c>
      <c r="D37" s="25">
        <v>550000000</v>
      </c>
      <c r="E37" s="26"/>
      <c r="F37" s="26"/>
      <c r="G37" s="25"/>
      <c r="H37" s="26"/>
      <c r="I37" s="26"/>
      <c r="J37" s="25"/>
      <c r="K37" s="26"/>
      <c r="L37" s="26"/>
      <c r="M37" s="25"/>
      <c r="N37" s="26"/>
      <c r="O37" s="26"/>
      <c r="P37" s="25"/>
      <c r="Q37" s="26"/>
      <c r="R37" s="26"/>
      <c r="S37" s="25"/>
      <c r="T37" s="26"/>
      <c r="U37" s="26"/>
      <c r="V37" s="25"/>
      <c r="W37" s="26"/>
      <c r="X37" s="26"/>
      <c r="Y37" s="25"/>
      <c r="Z37" s="26"/>
      <c r="AA37" s="26"/>
      <c r="AB37" s="25"/>
      <c r="AC37" s="26"/>
      <c r="AD37" s="26"/>
      <c r="AE37" s="25"/>
      <c r="AF37" s="26"/>
      <c r="AG37" s="26"/>
      <c r="AH37" s="25"/>
      <c r="AI37" s="26"/>
      <c r="AJ37" s="26"/>
      <c r="AK37" s="25"/>
      <c r="AL37" s="26"/>
      <c r="AM37" s="26"/>
      <c r="AN37" s="25"/>
      <c r="AO37" s="26"/>
      <c r="AP37" s="26"/>
      <c r="AQ37" s="25"/>
      <c r="AR37" s="26"/>
      <c r="AS37" s="26"/>
      <c r="AT37" s="25"/>
      <c r="AU37" s="26"/>
      <c r="AV37" s="26"/>
      <c r="AW37" s="25"/>
      <c r="AX37" s="26"/>
      <c r="AY37" s="26"/>
      <c r="AZ37" s="25"/>
      <c r="BA37" s="26"/>
      <c r="BB37" s="26"/>
      <c r="BC37" s="25"/>
      <c r="BD37" s="26"/>
      <c r="BE37" s="26"/>
      <c r="BF37" s="25"/>
      <c r="BG37" s="26"/>
      <c r="BH37" s="26"/>
      <c r="BI37" s="25"/>
      <c r="BJ37" s="26"/>
      <c r="BK37" s="26"/>
      <c r="BL37" s="25"/>
      <c r="BM37" s="26"/>
      <c r="BN37" s="26"/>
      <c r="BO37" s="25"/>
      <c r="BP37" s="26"/>
      <c r="BQ37" s="26"/>
      <c r="BR37" s="25"/>
      <c r="BS37" s="26"/>
      <c r="BT37" s="26"/>
      <c r="BU37" s="25"/>
      <c r="BV37" s="26"/>
      <c r="BW37" s="26"/>
      <c r="BX37" s="25"/>
      <c r="BY37" s="26"/>
      <c r="BZ37" s="26"/>
      <c r="CA37" s="25"/>
      <c r="CB37" s="26"/>
      <c r="CC37" s="26"/>
      <c r="CD37" s="25"/>
      <c r="CE37" s="26"/>
      <c r="CF37" s="26"/>
      <c r="CG37" s="25"/>
      <c r="CH37" s="26"/>
      <c r="CI37" s="26"/>
      <c r="CJ37" s="25"/>
      <c r="CK37" s="26"/>
      <c r="CL37" s="26"/>
      <c r="CM37" s="25"/>
      <c r="CN37" s="26"/>
      <c r="CO37" s="26"/>
      <c r="CP37" s="25"/>
      <c r="CQ37" s="26"/>
      <c r="CR37" s="26"/>
      <c r="CS37" s="25"/>
      <c r="CT37" s="26"/>
      <c r="CU37" s="26"/>
      <c r="CV37" s="25"/>
      <c r="CW37" s="26"/>
      <c r="CX37" s="26"/>
      <c r="CY37" s="25"/>
      <c r="CZ37" s="26"/>
      <c r="DA37" s="26"/>
      <c r="DB37" s="25"/>
      <c r="DC37" s="26"/>
      <c r="DD37" s="26"/>
      <c r="DE37" s="25"/>
      <c r="DF37" s="26"/>
      <c r="DG37" s="26"/>
      <c r="DH37" s="25"/>
      <c r="DI37" s="26"/>
      <c r="DJ37" s="26"/>
      <c r="DK37" s="25"/>
      <c r="DL37" s="26"/>
      <c r="DM37" s="26"/>
      <c r="DN37" s="25"/>
      <c r="DO37" s="26"/>
      <c r="DP37" s="26"/>
      <c r="DQ37" s="25"/>
      <c r="DR37" s="26"/>
      <c r="DS37" s="26"/>
      <c r="DT37" s="25"/>
      <c r="DU37" s="26"/>
      <c r="DV37" s="26"/>
      <c r="DW37" s="25"/>
    </row>
    <row r="38" spans="1:127" s="15" customFormat="1" ht="19.149999999999999" customHeight="1" x14ac:dyDescent="0.25">
      <c r="A38" s="16" t="s">
        <v>83</v>
      </c>
      <c r="B38" s="16"/>
      <c r="C38" s="14">
        <f t="shared" si="5"/>
        <v>170000000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>
        <v>170000000</v>
      </c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</row>
    <row r="39" spans="1:127" s="15" customFormat="1" ht="19.149999999999999" customHeight="1" x14ac:dyDescent="0.25">
      <c r="A39" s="27" t="s">
        <v>64</v>
      </c>
      <c r="B39" s="16"/>
      <c r="C39" s="14">
        <f t="shared" si="5"/>
        <v>920700000</v>
      </c>
      <c r="D39" s="14">
        <v>50000000</v>
      </c>
      <c r="E39" s="14">
        <v>30000000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>
        <v>840700000</v>
      </c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</row>
    <row r="40" spans="1:127" s="19" customFormat="1" ht="19.149999999999999" customHeight="1" x14ac:dyDescent="0.25">
      <c r="A40" s="17" t="s">
        <v>74</v>
      </c>
      <c r="B40" s="17"/>
      <c r="C40" s="18">
        <f t="shared" si="5"/>
        <v>7921425444.8900003</v>
      </c>
      <c r="D40" s="18">
        <v>900000000</v>
      </c>
      <c r="E40" s="18">
        <v>445000000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>
        <v>3154115613</v>
      </c>
      <c r="Z40" s="18"/>
      <c r="AA40" s="18"/>
      <c r="AB40" s="18"/>
      <c r="AC40" s="18"/>
      <c r="AD40" s="18"/>
      <c r="AE40" s="18"/>
      <c r="AF40" s="18"/>
      <c r="AG40" s="18"/>
      <c r="AH40" s="18">
        <v>1000000000</v>
      </c>
      <c r="AI40" s="18"/>
      <c r="AJ40" s="18"/>
      <c r="AK40" s="18"/>
      <c r="AL40" s="18"/>
      <c r="AM40" s="18"/>
      <c r="AN40" s="18"/>
      <c r="AO40" s="18"/>
      <c r="AP40" s="18"/>
      <c r="AQ40" s="18"/>
      <c r="AR40" s="18">
        <v>500000000</v>
      </c>
      <c r="AS40" s="18"/>
      <c r="AT40" s="18"/>
      <c r="AU40" s="18"/>
      <c r="AV40" s="18"/>
      <c r="AW40" s="18">
        <v>55000000</v>
      </c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>
        <v>7000000</v>
      </c>
      <c r="BM40" s="18"/>
      <c r="BN40" s="18"/>
      <c r="BO40" s="18"/>
      <c r="BP40" s="18"/>
      <c r="BQ40" s="18"/>
      <c r="BR40" s="18"/>
      <c r="BS40" s="18"/>
      <c r="BT40" s="18">
        <v>2000000</v>
      </c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>
        <v>75000000</v>
      </c>
      <c r="CW40" s="18"/>
      <c r="CX40" s="18"/>
      <c r="CY40" s="18"/>
      <c r="CZ40" s="18"/>
      <c r="DA40" s="18">
        <v>414309831.88999999</v>
      </c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>
        <v>1369000000</v>
      </c>
      <c r="DU40" s="18"/>
      <c r="DV40" s="18"/>
      <c r="DW40" s="18"/>
    </row>
    <row r="41" spans="1:127" s="15" customFormat="1" ht="19.149999999999999" customHeight="1" x14ac:dyDescent="0.25">
      <c r="A41" s="16" t="s">
        <v>123</v>
      </c>
      <c r="B41" s="16"/>
      <c r="C41" s="14">
        <f t="shared" si="5"/>
        <v>1900000000</v>
      </c>
      <c r="D41" s="14">
        <v>400000000</v>
      </c>
      <c r="E41" s="14">
        <v>500000000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>
        <v>500000000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4">
        <v>500000000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</row>
    <row r="42" spans="1:127" s="15" customFormat="1" ht="19.149999999999999" customHeight="1" x14ac:dyDescent="0.25">
      <c r="A42" s="16" t="s">
        <v>124</v>
      </c>
      <c r="B42" s="16"/>
      <c r="C42" s="14">
        <f t="shared" si="5"/>
        <v>120000000</v>
      </c>
      <c r="D42" s="14">
        <v>120000000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</row>
    <row r="43" spans="1:127" s="15" customFormat="1" ht="19.149999999999999" customHeight="1" x14ac:dyDescent="0.25">
      <c r="A43" s="27" t="s">
        <v>63</v>
      </c>
      <c r="B43" s="16"/>
      <c r="C43" s="18">
        <f t="shared" si="5"/>
        <v>13453227719.807001</v>
      </c>
      <c r="D43" s="14">
        <v>918981515.96000004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>
        <v>3429892472.7164292</v>
      </c>
      <c r="S43" s="14"/>
      <c r="T43" s="14"/>
      <c r="U43" s="14">
        <v>1923093756.3005712</v>
      </c>
      <c r="V43" s="14"/>
      <c r="W43" s="14">
        <v>200000000</v>
      </c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>
        <v>1211207698.1099999</v>
      </c>
      <c r="BZ43" s="14"/>
      <c r="CA43" s="14"/>
      <c r="CB43" s="14">
        <v>5000000</v>
      </c>
      <c r="CC43" s="14"/>
      <c r="CD43" s="14"/>
      <c r="CE43" s="14"/>
      <c r="CF43" s="14"/>
      <c r="CG43" s="14"/>
      <c r="CH43" s="14"/>
      <c r="CI43" s="14"/>
      <c r="CJ43" s="28"/>
      <c r="CK43" s="14"/>
      <c r="CL43" s="14"/>
      <c r="CM43" s="14"/>
      <c r="CN43" s="14"/>
      <c r="CO43" s="14"/>
      <c r="CP43" s="18">
        <v>5765052276.7200003</v>
      </c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</row>
    <row r="44" spans="1:127" s="15" customFormat="1" ht="19.149999999999999" customHeight="1" x14ac:dyDescent="0.25">
      <c r="A44" s="16" t="s">
        <v>125</v>
      </c>
      <c r="B44" s="16"/>
      <c r="C44" s="14">
        <f t="shared" si="5"/>
        <v>360000000</v>
      </c>
      <c r="D44" s="14">
        <v>260000000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>
        <v>100000000</v>
      </c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</row>
    <row r="45" spans="1:127" s="19" customFormat="1" ht="19.149999999999999" customHeight="1" x14ac:dyDescent="0.25">
      <c r="A45" s="29" t="s">
        <v>27</v>
      </c>
      <c r="B45" s="17"/>
      <c r="C45" s="18">
        <f t="shared" si="5"/>
        <v>396663592330</v>
      </c>
      <c r="D45" s="18">
        <v>2725924000</v>
      </c>
      <c r="E45" s="18">
        <v>500000000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>
        <v>116130273801</v>
      </c>
      <c r="AE45" s="18">
        <v>4330175642</v>
      </c>
      <c r="AF45" s="18"/>
      <c r="AG45" s="18"/>
      <c r="AH45" s="18">
        <v>1000000000</v>
      </c>
      <c r="AI45" s="18"/>
      <c r="AJ45" s="18"/>
      <c r="AK45" s="18"/>
      <c r="AL45" s="18"/>
      <c r="AM45" s="18"/>
      <c r="AN45" s="18">
        <v>14745876879</v>
      </c>
      <c r="AO45" s="18">
        <v>251487307417</v>
      </c>
      <c r="AP45" s="18"/>
      <c r="AQ45" s="18">
        <v>4292604018</v>
      </c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>
        <v>4500000</v>
      </c>
      <c r="BV45" s="18">
        <v>80000000</v>
      </c>
      <c r="BW45" s="18">
        <v>10000000</v>
      </c>
      <c r="BX45" s="18">
        <v>150000000</v>
      </c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>
        <v>609580415</v>
      </c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>
        <v>54383395</v>
      </c>
      <c r="DD45" s="18">
        <v>50594616</v>
      </c>
      <c r="DE45" s="18"/>
      <c r="DF45" s="18"/>
      <c r="DG45" s="18">
        <v>203781398</v>
      </c>
      <c r="DH45" s="18">
        <v>238590749</v>
      </c>
      <c r="DI45" s="18">
        <v>50000000</v>
      </c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</row>
    <row r="46" spans="1:127" s="15" customFormat="1" ht="19.149999999999999" customHeight="1" x14ac:dyDescent="0.25">
      <c r="A46" s="16" t="s">
        <v>29</v>
      </c>
      <c r="B46" s="16"/>
      <c r="C46" s="14">
        <f t="shared" si="5"/>
        <v>26711141286</v>
      </c>
      <c r="D46" s="14"/>
      <c r="E46" s="14"/>
      <c r="F46" s="14"/>
      <c r="G46" s="14"/>
      <c r="H46" s="14">
        <v>25976141286</v>
      </c>
      <c r="I46" s="14">
        <v>735000000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</row>
    <row r="47" spans="1:127" s="15" customFormat="1" ht="19.149999999999999" customHeight="1" x14ac:dyDescent="0.25">
      <c r="A47" s="16" t="s">
        <v>72</v>
      </c>
      <c r="B47" s="16"/>
      <c r="C47" s="14">
        <f t="shared" si="5"/>
        <v>400000000</v>
      </c>
      <c r="D47" s="14">
        <v>180000000</v>
      </c>
      <c r="E47" s="14">
        <v>120000000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>
        <v>100000000</v>
      </c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</row>
    <row r="48" spans="1:127" s="19" customFormat="1" ht="19.149999999999999" customHeight="1" x14ac:dyDescent="0.25">
      <c r="A48" s="17" t="s">
        <v>84</v>
      </c>
      <c r="B48" s="17"/>
      <c r="C48" s="18">
        <f t="shared" si="5"/>
        <v>26270132319.169998</v>
      </c>
      <c r="D48" s="18">
        <v>2000000000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>
        <v>20991821099.029999</v>
      </c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>
        <v>3278311220.1399999</v>
      </c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</row>
    <row r="49" spans="1:128" s="15" customFormat="1" ht="19.149999999999999" customHeight="1" x14ac:dyDescent="0.25">
      <c r="A49" s="16" t="s">
        <v>87</v>
      </c>
      <c r="B49" s="16"/>
      <c r="C49" s="14">
        <f t="shared" ref="C49" si="6">SUM(D49:DV49)</f>
        <v>2900000000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>
        <v>2900000000</v>
      </c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</row>
    <row r="50" spans="1:128" x14ac:dyDescent="0.25">
      <c r="BX50" s="3"/>
      <c r="DX50" s="3"/>
    </row>
    <row r="51" spans="1:128" x14ac:dyDescent="0.25">
      <c r="U51" s="1"/>
    </row>
    <row r="53" spans="1:128" x14ac:dyDescent="0.25">
      <c r="D53" s="3"/>
    </row>
    <row r="54" spans="1:128" x14ac:dyDescent="0.25">
      <c r="D54" s="9"/>
      <c r="J54" s="11"/>
      <c r="K54" s="11"/>
      <c r="L54" s="11"/>
      <c r="M54" s="11"/>
    </row>
    <row r="55" spans="1:128" x14ac:dyDescent="0.25">
      <c r="D55" s="3"/>
      <c r="J55" s="11"/>
      <c r="K55" s="11"/>
      <c r="L55" s="11"/>
      <c r="M55" s="11"/>
      <c r="AA55" s="4"/>
    </row>
    <row r="56" spans="1:128" x14ac:dyDescent="0.25">
      <c r="J56" s="11"/>
      <c r="K56" s="12"/>
      <c r="L56" s="13"/>
      <c r="M56" s="11"/>
      <c r="AA56" s="4"/>
      <c r="AB56" s="3"/>
    </row>
    <row r="57" spans="1:128" x14ac:dyDescent="0.25">
      <c r="J57" s="11"/>
      <c r="K57" s="12"/>
      <c r="L57" s="13"/>
      <c r="M57" s="11"/>
      <c r="AA57" s="4"/>
      <c r="AB57" s="3"/>
    </row>
    <row r="58" spans="1:128" x14ac:dyDescent="0.25">
      <c r="J58" s="11"/>
      <c r="K58" s="12"/>
      <c r="L58" s="13"/>
      <c r="M58" s="11"/>
      <c r="AA58" s="4"/>
      <c r="AB58" s="3"/>
    </row>
    <row r="59" spans="1:128" x14ac:dyDescent="0.25">
      <c r="J59" s="11"/>
      <c r="K59" s="12"/>
      <c r="L59" s="13"/>
      <c r="M59" s="11"/>
      <c r="AA59" s="4"/>
      <c r="AB59" s="3"/>
    </row>
    <row r="60" spans="1:128" x14ac:dyDescent="0.25">
      <c r="J60" s="11"/>
      <c r="K60" s="11"/>
      <c r="L60" s="13"/>
      <c r="M60" s="11"/>
      <c r="AA60" s="4"/>
      <c r="AB60" s="3"/>
    </row>
    <row r="61" spans="1:128" x14ac:dyDescent="0.25">
      <c r="J61" s="11"/>
      <c r="K61" s="11"/>
      <c r="L61" s="11"/>
      <c r="M61" s="11"/>
    </row>
    <row r="62" spans="1:128" x14ac:dyDescent="0.25">
      <c r="J62" s="11"/>
      <c r="K62" s="11"/>
      <c r="L62" s="11"/>
      <c r="M62" s="11"/>
    </row>
    <row r="66" spans="1:77" x14ac:dyDescent="0.25">
      <c r="A66"/>
      <c r="B66"/>
      <c r="C66"/>
      <c r="BY66" s="2"/>
    </row>
    <row r="67" spans="1:77" x14ac:dyDescent="0.25">
      <c r="A67"/>
      <c r="B67"/>
      <c r="C67"/>
      <c r="BY67" s="3"/>
    </row>
    <row r="69" spans="1:77" x14ac:dyDescent="0.25">
      <c r="H69" s="2"/>
    </row>
    <row r="73" spans="1:77" x14ac:dyDescent="0.25">
      <c r="H73" s="3"/>
    </row>
  </sheetData>
  <autoFilter ref="A4:A50"/>
  <sortState ref="A6:CY67">
    <sortCondition ref="A6:A6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 2024 ASIGN TECHOS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Hamsen Zambrano</dc:creator>
  <cp:lastModifiedBy>Hewlett-Packard Company</cp:lastModifiedBy>
  <dcterms:created xsi:type="dcterms:W3CDTF">2022-11-28T19:55:52Z</dcterms:created>
  <dcterms:modified xsi:type="dcterms:W3CDTF">2024-02-13T23:03:55Z</dcterms:modified>
</cp:coreProperties>
</file>